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Placer des nombres entiers" sheetId="1" r:id="rId1"/>
    <sheet name="Placer des nombres décimaux" sheetId="2" r:id="rId2"/>
  </sheets>
  <definedNames>
    <definedName name="liste1" localSheetId="1">'Placer des nombres décimaux'!$DU$1:$DW$1</definedName>
    <definedName name="liste1" localSheetId="0">'Placer des nombres entiers'!$DU$1:$DW$1</definedName>
    <definedName name="liste1a" localSheetId="1">'Placer des nombres décimaux'!$DU$13:$DW$13</definedName>
    <definedName name="liste1a">'Placer des nombres entiers'!$DU$13:$DW$13</definedName>
    <definedName name="liste1b" localSheetId="1">'Placer des nombres décimaux'!$DU$25:$DW$25</definedName>
    <definedName name="liste1b">'Placer des nombres entiers'!$DU$25:$DW$25</definedName>
    <definedName name="liste1c" localSheetId="1">'Placer des nombres décimaux'!$DU$37:$DW$37</definedName>
    <definedName name="liste1c">'Placer des nombres entiers'!$DU$37:$DW$37</definedName>
    <definedName name="liste2" localSheetId="1">'Placer des nombres décimaux'!$DU$49:$DW$49</definedName>
    <definedName name="liste2" localSheetId="0">'Placer des nombres entiers'!$DU$49:$DW$49</definedName>
    <definedName name="_xlnm.Print_Area" localSheetId="1">'Placer des nombres décimaux'!$A$1:$CX$116</definedName>
    <definedName name="_xlnm.Print_Area" localSheetId="0">'Placer des nombres entiers'!$A$1:$CX$116</definedName>
  </definedNames>
  <calcPr calcId="125725"/>
</workbook>
</file>

<file path=xl/calcChain.xml><?xml version="1.0" encoding="utf-8"?>
<calcChain xmlns="http://schemas.openxmlformats.org/spreadsheetml/2006/main">
  <c r="CV116" i="2"/>
  <c r="CU116"/>
  <c r="CT116"/>
  <c r="CS116"/>
  <c r="CR116"/>
  <c r="CQ116"/>
  <c r="CK116"/>
  <c r="CJ116"/>
  <c r="CI116"/>
  <c r="CH116"/>
  <c r="CG116"/>
  <c r="CF116"/>
  <c r="BY116"/>
  <c r="BX116"/>
  <c r="BW116"/>
  <c r="BV116"/>
  <c r="BU116"/>
  <c r="BT116"/>
  <c r="BR116"/>
  <c r="BQ116"/>
  <c r="BP116"/>
  <c r="BO116"/>
  <c r="BN116"/>
  <c r="BM116"/>
  <c r="BI116"/>
  <c r="BH116"/>
  <c r="BG116"/>
  <c r="BF116"/>
  <c r="BE116"/>
  <c r="BD116"/>
  <c r="AY116"/>
  <c r="AX116"/>
  <c r="AW116"/>
  <c r="AV116"/>
  <c r="AU116"/>
  <c r="AT116"/>
  <c r="AP116"/>
  <c r="AO116"/>
  <c r="AN116"/>
  <c r="AM116"/>
  <c r="AL116"/>
  <c r="AK116"/>
  <c r="AG116"/>
  <c r="AF116"/>
  <c r="AE116"/>
  <c r="AD116"/>
  <c r="AC116"/>
  <c r="AB116"/>
  <c r="V116"/>
  <c r="U116"/>
  <c r="T116"/>
  <c r="S116"/>
  <c r="R116"/>
  <c r="Q116"/>
  <c r="O116"/>
  <c r="N116"/>
  <c r="M116"/>
  <c r="L116"/>
  <c r="K116"/>
  <c r="J116"/>
  <c r="CV115"/>
  <c r="CU115"/>
  <c r="CT115"/>
  <c r="CS115"/>
  <c r="CR115"/>
  <c r="CK115"/>
  <c r="CJ115"/>
  <c r="CI115"/>
  <c r="CH115"/>
  <c r="CG115"/>
  <c r="BY115"/>
  <c r="BX115"/>
  <c r="BW115"/>
  <c r="BV115"/>
  <c r="BU115"/>
  <c r="BR115"/>
  <c r="BQ115"/>
  <c r="BP115"/>
  <c r="BO115"/>
  <c r="BN115"/>
  <c r="BI115"/>
  <c r="BH115"/>
  <c r="BG115"/>
  <c r="BF115"/>
  <c r="BE115"/>
  <c r="AY115"/>
  <c r="AX115"/>
  <c r="AW115"/>
  <c r="AV115"/>
  <c r="AU115"/>
  <c r="AP115"/>
  <c r="AO115"/>
  <c r="AN115"/>
  <c r="AM115"/>
  <c r="AL115"/>
  <c r="AG115"/>
  <c r="AF115"/>
  <c r="AE115"/>
  <c r="AD115"/>
  <c r="AC115"/>
  <c r="V115"/>
  <c r="U115"/>
  <c r="T115"/>
  <c r="S115"/>
  <c r="R115"/>
  <c r="O115"/>
  <c r="N115"/>
  <c r="M115"/>
  <c r="L115"/>
  <c r="K115"/>
  <c r="AH108"/>
  <c r="AG108"/>
  <c r="AF108"/>
  <c r="AE108"/>
  <c r="AD108"/>
  <c r="AC108"/>
  <c r="AB108"/>
  <c r="X108"/>
  <c r="W108"/>
  <c r="V108"/>
  <c r="U108"/>
  <c r="T108"/>
  <c r="S108"/>
  <c r="R108"/>
  <c r="CX104"/>
  <c r="CW104"/>
  <c r="CV104"/>
  <c r="CU104"/>
  <c r="CT104"/>
  <c r="CS104"/>
  <c r="CM104"/>
  <c r="CL104"/>
  <c r="CK104"/>
  <c r="CJ104"/>
  <c r="CI104"/>
  <c r="CH104"/>
  <c r="CA104"/>
  <c r="BZ104"/>
  <c r="BY104"/>
  <c r="BX104"/>
  <c r="BW104"/>
  <c r="BV104"/>
  <c r="BL104"/>
  <c r="BK104"/>
  <c r="BJ104"/>
  <c r="BI104"/>
  <c r="BH104"/>
  <c r="BG104"/>
  <c r="BC104"/>
  <c r="BB104"/>
  <c r="BA104"/>
  <c r="AZ104"/>
  <c r="AY104"/>
  <c r="AX104"/>
  <c r="AS104"/>
  <c r="AR104"/>
  <c r="AQ104"/>
  <c r="AP104"/>
  <c r="AO104"/>
  <c r="AN104"/>
  <c r="AJ104"/>
  <c r="AI104"/>
  <c r="AH104"/>
  <c r="AG104"/>
  <c r="AF104"/>
  <c r="AE104"/>
  <c r="AA104"/>
  <c r="Z104"/>
  <c r="Y104"/>
  <c r="X104"/>
  <c r="W104"/>
  <c r="V104"/>
  <c r="P104"/>
  <c r="O104"/>
  <c r="N104"/>
  <c r="M104"/>
  <c r="L104"/>
  <c r="K104"/>
  <c r="I104"/>
  <c r="H104"/>
  <c r="G104"/>
  <c r="F104"/>
  <c r="E104"/>
  <c r="D104"/>
  <c r="CX103"/>
  <c r="CW103"/>
  <c r="CV103"/>
  <c r="CU103"/>
  <c r="CT103"/>
  <c r="CM103"/>
  <c r="CL103"/>
  <c r="CK103"/>
  <c r="CJ103"/>
  <c r="CI103"/>
  <c r="CA103"/>
  <c r="BZ103"/>
  <c r="BY103"/>
  <c r="BX103"/>
  <c r="BW103"/>
  <c r="BL103"/>
  <c r="BK103"/>
  <c r="BJ103"/>
  <c r="BI103"/>
  <c r="BH103"/>
  <c r="BC103"/>
  <c r="BB103"/>
  <c r="BA103"/>
  <c r="AZ103"/>
  <c r="AY103"/>
  <c r="AS103"/>
  <c r="AR103"/>
  <c r="AQ103"/>
  <c r="AP103"/>
  <c r="AO103"/>
  <c r="AJ103"/>
  <c r="AI103"/>
  <c r="AH103"/>
  <c r="AG103"/>
  <c r="AF103"/>
  <c r="AA103"/>
  <c r="Z103"/>
  <c r="Y103"/>
  <c r="X103"/>
  <c r="W103"/>
  <c r="P103"/>
  <c r="O103"/>
  <c r="N103"/>
  <c r="M103"/>
  <c r="L103"/>
  <c r="I103"/>
  <c r="H103"/>
  <c r="G103"/>
  <c r="F103"/>
  <c r="E103"/>
  <c r="BL96"/>
  <c r="BK96"/>
  <c r="BJ96"/>
  <c r="BI96"/>
  <c r="BH96"/>
  <c r="BG96"/>
  <c r="BF96"/>
  <c r="BB96"/>
  <c r="BA96"/>
  <c r="AZ96"/>
  <c r="AY96"/>
  <c r="AX96"/>
  <c r="AW96"/>
  <c r="AV96"/>
  <c r="B96"/>
  <c r="CU92"/>
  <c r="CT92"/>
  <c r="CS92"/>
  <c r="CR92"/>
  <c r="CQ92"/>
  <c r="CP92"/>
  <c r="CL92"/>
  <c r="CK92"/>
  <c r="CJ92"/>
  <c r="CI92"/>
  <c r="CH92"/>
  <c r="CG92"/>
  <c r="BZ92"/>
  <c r="BY92"/>
  <c r="BX92"/>
  <c r="BW92"/>
  <c r="BV92"/>
  <c r="BU92"/>
  <c r="BK92"/>
  <c r="BJ92"/>
  <c r="BI92"/>
  <c r="BH92"/>
  <c r="BG92"/>
  <c r="BF92"/>
  <c r="BB92"/>
  <c r="BA92"/>
  <c r="AZ92"/>
  <c r="AY92"/>
  <c r="AX92"/>
  <c r="AW92"/>
  <c r="AR92"/>
  <c r="AQ92"/>
  <c r="AP92"/>
  <c r="AO92"/>
  <c r="AN92"/>
  <c r="AM92"/>
  <c r="AI92"/>
  <c r="AH92"/>
  <c r="AG92"/>
  <c r="AF92"/>
  <c r="AE92"/>
  <c r="AD92"/>
  <c r="Z92"/>
  <c r="Y92"/>
  <c r="X92"/>
  <c r="W92"/>
  <c r="V92"/>
  <c r="U92"/>
  <c r="O92"/>
  <c r="N92"/>
  <c r="M92"/>
  <c r="L92"/>
  <c r="K92"/>
  <c r="J92"/>
  <c r="H92"/>
  <c r="G92"/>
  <c r="F92"/>
  <c r="E92"/>
  <c r="D92"/>
  <c r="C92"/>
  <c r="CU91"/>
  <c r="CT91"/>
  <c r="CS91"/>
  <c r="CR91"/>
  <c r="CQ91"/>
  <c r="CL91"/>
  <c r="CK91"/>
  <c r="CJ91"/>
  <c r="CI91"/>
  <c r="CH91"/>
  <c r="BZ91"/>
  <c r="BY91"/>
  <c r="BX91"/>
  <c r="BW91"/>
  <c r="BV91"/>
  <c r="BK91"/>
  <c r="BJ91"/>
  <c r="BI91"/>
  <c r="BH91"/>
  <c r="BG91"/>
  <c r="BB91"/>
  <c r="BA91"/>
  <c r="AZ91"/>
  <c r="AY91"/>
  <c r="AX91"/>
  <c r="AR91"/>
  <c r="AQ91"/>
  <c r="AP91"/>
  <c r="AO91"/>
  <c r="AN91"/>
  <c r="AI91"/>
  <c r="AH91"/>
  <c r="AG91"/>
  <c r="AF91"/>
  <c r="AE91"/>
  <c r="Z91"/>
  <c r="Y91"/>
  <c r="X91"/>
  <c r="W91"/>
  <c r="V91"/>
  <c r="O91"/>
  <c r="N91"/>
  <c r="M91"/>
  <c r="L91"/>
  <c r="K91"/>
  <c r="H91"/>
  <c r="G91"/>
  <c r="F91"/>
  <c r="E91"/>
  <c r="D91"/>
  <c r="CF84"/>
  <c r="CE84"/>
  <c r="CD84"/>
  <c r="CC84"/>
  <c r="CB84"/>
  <c r="CA84"/>
  <c r="BZ84"/>
  <c r="BV84"/>
  <c r="BU84"/>
  <c r="BT84"/>
  <c r="BS84"/>
  <c r="BR84"/>
  <c r="BQ84"/>
  <c r="BP84"/>
  <c r="CS80"/>
  <c r="CR80"/>
  <c r="CQ80"/>
  <c r="CP80"/>
  <c r="CO80"/>
  <c r="CN80"/>
  <c r="CJ80"/>
  <c r="CI80"/>
  <c r="CH80"/>
  <c r="CG80"/>
  <c r="CF80"/>
  <c r="CE80"/>
  <c r="BX80"/>
  <c r="BW80"/>
  <c r="BV80"/>
  <c r="BU80"/>
  <c r="BT80"/>
  <c r="BS80"/>
  <c r="BI80"/>
  <c r="BH80"/>
  <c r="BG80"/>
  <c r="BF80"/>
  <c r="BE80"/>
  <c r="BD80"/>
  <c r="AZ80"/>
  <c r="AY80"/>
  <c r="AX80"/>
  <c r="AW80"/>
  <c r="AV80"/>
  <c r="AU80"/>
  <c r="AP80"/>
  <c r="AO80"/>
  <c r="AN80"/>
  <c r="AM80"/>
  <c r="AL80"/>
  <c r="AK80"/>
  <c r="AG80"/>
  <c r="AF80"/>
  <c r="AE80"/>
  <c r="AD80"/>
  <c r="AC80"/>
  <c r="AB80"/>
  <c r="X80"/>
  <c r="W80"/>
  <c r="V80"/>
  <c r="U80"/>
  <c r="T80"/>
  <c r="S80"/>
  <c r="N80"/>
  <c r="M80"/>
  <c r="L80"/>
  <c r="K80"/>
  <c r="J80"/>
  <c r="I80"/>
  <c r="G80"/>
  <c r="F80"/>
  <c r="E80"/>
  <c r="D80"/>
  <c r="C80"/>
  <c r="B80"/>
  <c r="CS79"/>
  <c r="CR79"/>
  <c r="CQ79"/>
  <c r="CP79"/>
  <c r="CO79"/>
  <c r="CJ79"/>
  <c r="CI79"/>
  <c r="CH79"/>
  <c r="CG79"/>
  <c r="CF79"/>
  <c r="BX79"/>
  <c r="BW79"/>
  <c r="BV79"/>
  <c r="BU79"/>
  <c r="BT79"/>
  <c r="BI79"/>
  <c r="BH79"/>
  <c r="BG79"/>
  <c r="BF79"/>
  <c r="BE79"/>
  <c r="AZ79"/>
  <c r="AY79"/>
  <c r="AX79"/>
  <c r="AW79"/>
  <c r="AV79"/>
  <c r="AP79"/>
  <c r="AO79"/>
  <c r="AN79"/>
  <c r="AM79"/>
  <c r="AL79"/>
  <c r="AG79"/>
  <c r="AF79"/>
  <c r="AE79"/>
  <c r="AD79"/>
  <c r="AC79"/>
  <c r="X79"/>
  <c r="W79"/>
  <c r="V79"/>
  <c r="U79"/>
  <c r="T79"/>
  <c r="N79"/>
  <c r="M79"/>
  <c r="L79"/>
  <c r="K79"/>
  <c r="J79"/>
  <c r="G79"/>
  <c r="F79"/>
  <c r="E79"/>
  <c r="D79"/>
  <c r="C79"/>
  <c r="BB72"/>
  <c r="BA72"/>
  <c r="AZ72"/>
  <c r="AY72"/>
  <c r="AX72"/>
  <c r="AW72"/>
  <c r="AV72"/>
  <c r="AR72"/>
  <c r="AQ72"/>
  <c r="AP72"/>
  <c r="AO72"/>
  <c r="AN72"/>
  <c r="AM72"/>
  <c r="AL72"/>
  <c r="B72"/>
  <c r="CX68"/>
  <c r="CW68"/>
  <c r="CV68"/>
  <c r="CU68"/>
  <c r="CT68"/>
  <c r="CS68"/>
  <c r="CM68"/>
  <c r="CL68"/>
  <c r="CK68"/>
  <c r="CJ68"/>
  <c r="CI68"/>
  <c r="CH68"/>
  <c r="CD68"/>
  <c r="CC68"/>
  <c r="CB68"/>
  <c r="CA68"/>
  <c r="BZ68"/>
  <c r="BY68"/>
  <c r="BR68"/>
  <c r="BQ68"/>
  <c r="BP68"/>
  <c r="BO68"/>
  <c r="BN68"/>
  <c r="BM68"/>
  <c r="BC68"/>
  <c r="BB68"/>
  <c r="BA68"/>
  <c r="AZ68"/>
  <c r="AY68"/>
  <c r="AX68"/>
  <c r="AT68"/>
  <c r="AS68"/>
  <c r="AR68"/>
  <c r="AQ68"/>
  <c r="AP68"/>
  <c r="AO68"/>
  <c r="AJ68"/>
  <c r="AI68"/>
  <c r="AH68"/>
  <c r="AG68"/>
  <c r="AF68"/>
  <c r="AE68"/>
  <c r="AA68"/>
  <c r="Z68"/>
  <c r="Y68"/>
  <c r="X68"/>
  <c r="W68"/>
  <c r="V68"/>
  <c r="R68"/>
  <c r="Q68"/>
  <c r="P68"/>
  <c r="O68"/>
  <c r="N68"/>
  <c r="M68"/>
  <c r="G68"/>
  <c r="F68"/>
  <c r="E68"/>
  <c r="D68"/>
  <c r="C68"/>
  <c r="B68"/>
  <c r="CX67"/>
  <c r="CW67"/>
  <c r="CV67"/>
  <c r="CU67"/>
  <c r="CT67"/>
  <c r="CM67"/>
  <c r="CL67"/>
  <c r="CK67"/>
  <c r="CJ67"/>
  <c r="CI67"/>
  <c r="CD67"/>
  <c r="CC67"/>
  <c r="CB67"/>
  <c r="CA67"/>
  <c r="BZ67"/>
  <c r="BR67"/>
  <c r="BQ67"/>
  <c r="BP67"/>
  <c r="BO67"/>
  <c r="BN67"/>
  <c r="BC67"/>
  <c r="BB67"/>
  <c r="BA67"/>
  <c r="AZ67"/>
  <c r="AY67"/>
  <c r="AT67"/>
  <c r="AS67"/>
  <c r="AR67"/>
  <c r="AQ67"/>
  <c r="AP67"/>
  <c r="AJ67"/>
  <c r="AI67"/>
  <c r="AH67"/>
  <c r="AG67"/>
  <c r="AF67"/>
  <c r="AA67"/>
  <c r="Z67"/>
  <c r="Y67"/>
  <c r="X67"/>
  <c r="W67"/>
  <c r="R67"/>
  <c r="Q67"/>
  <c r="P67"/>
  <c r="O67"/>
  <c r="N67"/>
  <c r="G67"/>
  <c r="F67"/>
  <c r="E67"/>
  <c r="D67"/>
  <c r="C67"/>
  <c r="AH60"/>
  <c r="AG60"/>
  <c r="AF60"/>
  <c r="AE60"/>
  <c r="AD60"/>
  <c r="AC60"/>
  <c r="AB60"/>
  <c r="X60"/>
  <c r="W60"/>
  <c r="V60"/>
  <c r="U60"/>
  <c r="T60"/>
  <c r="S60"/>
  <c r="R60"/>
  <c r="B60"/>
  <c r="DQ50"/>
  <c r="DP50"/>
  <c r="DO50"/>
  <c r="DO49"/>
  <c r="Q50" s="1"/>
  <c r="DQ38"/>
  <c r="DP38"/>
  <c r="DO38"/>
  <c r="DO37"/>
  <c r="AU38" s="1"/>
  <c r="DQ26"/>
  <c r="DP26"/>
  <c r="DO26"/>
  <c r="DO25"/>
  <c r="BO26" s="1"/>
  <c r="DQ14"/>
  <c r="DP14"/>
  <c r="DO14"/>
  <c r="DO13"/>
  <c r="AK14" s="1"/>
  <c r="DQ2"/>
  <c r="DP2"/>
  <c r="DO2"/>
  <c r="DO1"/>
  <c r="Q2" s="1"/>
  <c r="CH1"/>
  <c r="CH59" s="1"/>
  <c r="CH1" i="1"/>
  <c r="CH59" s="1"/>
  <c r="B60"/>
  <c r="R60"/>
  <c r="S60"/>
  <c r="T60"/>
  <c r="U60"/>
  <c r="V60"/>
  <c r="W60"/>
  <c r="X60"/>
  <c r="AB60"/>
  <c r="AC60"/>
  <c r="AD60"/>
  <c r="AE60"/>
  <c r="AF60"/>
  <c r="AG60"/>
  <c r="AH60"/>
  <c r="C67"/>
  <c r="D67"/>
  <c r="E67"/>
  <c r="F67"/>
  <c r="G67"/>
  <c r="N67"/>
  <c r="O67"/>
  <c r="P67"/>
  <c r="Q67"/>
  <c r="R67"/>
  <c r="W67"/>
  <c r="X67"/>
  <c r="Y67"/>
  <c r="Z67"/>
  <c r="AA67"/>
  <c r="AF67"/>
  <c r="AG67"/>
  <c r="AH67"/>
  <c r="AI67"/>
  <c r="AJ67"/>
  <c r="AP67"/>
  <c r="AQ67"/>
  <c r="AR67"/>
  <c r="AS67"/>
  <c r="AT67"/>
  <c r="AY67"/>
  <c r="AZ67"/>
  <c r="BA67"/>
  <c r="BB67"/>
  <c r="BC67"/>
  <c r="BN67"/>
  <c r="BO67"/>
  <c r="BP67"/>
  <c r="BQ67"/>
  <c r="BR67"/>
  <c r="BZ67"/>
  <c r="CA67"/>
  <c r="CB67"/>
  <c r="CC67"/>
  <c r="CD67"/>
  <c r="CI67"/>
  <c r="CJ67"/>
  <c r="CK67"/>
  <c r="CL67"/>
  <c r="CM67"/>
  <c r="CT67"/>
  <c r="CU67"/>
  <c r="CV67"/>
  <c r="CW67"/>
  <c r="CX67"/>
  <c r="B68"/>
  <c r="C68"/>
  <c r="D68"/>
  <c r="E68"/>
  <c r="F68"/>
  <c r="G68"/>
  <c r="M68"/>
  <c r="N68"/>
  <c r="O68"/>
  <c r="P68"/>
  <c r="Q68"/>
  <c r="R68"/>
  <c r="V68"/>
  <c r="W68"/>
  <c r="X68"/>
  <c r="Y68"/>
  <c r="Z68"/>
  <c r="AA68"/>
  <c r="AE68"/>
  <c r="AF68"/>
  <c r="AG68"/>
  <c r="AH68"/>
  <c r="AI68"/>
  <c r="AJ68"/>
  <c r="AO68"/>
  <c r="AP68"/>
  <c r="AQ68"/>
  <c r="AR68"/>
  <c r="AS68"/>
  <c r="AT68"/>
  <c r="AX68"/>
  <c r="AY68"/>
  <c r="AZ68"/>
  <c r="BA68"/>
  <c r="BB68"/>
  <c r="BC68"/>
  <c r="BM68"/>
  <c r="BN68"/>
  <c r="BO68"/>
  <c r="BP68"/>
  <c r="BQ68"/>
  <c r="BR68"/>
  <c r="BY68"/>
  <c r="BZ68"/>
  <c r="CA68"/>
  <c r="CB68"/>
  <c r="CC68"/>
  <c r="CD68"/>
  <c r="CH68"/>
  <c r="CI68"/>
  <c r="CJ68"/>
  <c r="CK68"/>
  <c r="CL68"/>
  <c r="CM68"/>
  <c r="CS68"/>
  <c r="CT68"/>
  <c r="CU68"/>
  <c r="CV68"/>
  <c r="CW68"/>
  <c r="CX68"/>
  <c r="B72"/>
  <c r="AL72"/>
  <c r="AM72"/>
  <c r="AN72"/>
  <c r="AO72"/>
  <c r="AP72"/>
  <c r="AQ72"/>
  <c r="AR72"/>
  <c r="AV72"/>
  <c r="AW72"/>
  <c r="AX72"/>
  <c r="AY72"/>
  <c r="AZ72"/>
  <c r="BA72"/>
  <c r="BB72"/>
  <c r="C79"/>
  <c r="D79"/>
  <c r="E79"/>
  <c r="F79"/>
  <c r="G79"/>
  <c r="J79"/>
  <c r="K79"/>
  <c r="L79"/>
  <c r="M79"/>
  <c r="N79"/>
  <c r="T79"/>
  <c r="U79"/>
  <c r="V79"/>
  <c r="W79"/>
  <c r="X79"/>
  <c r="AC79"/>
  <c r="AD79"/>
  <c r="AE79"/>
  <c r="AF79"/>
  <c r="AG79"/>
  <c r="AL79"/>
  <c r="AM79"/>
  <c r="AN79"/>
  <c r="AO79"/>
  <c r="AP79"/>
  <c r="AV79"/>
  <c r="AW79"/>
  <c r="AX79"/>
  <c r="AY79"/>
  <c r="AZ79"/>
  <c r="BE79"/>
  <c r="BF79"/>
  <c r="BG79"/>
  <c r="BH79"/>
  <c r="BI79"/>
  <c r="BT79"/>
  <c r="BU79"/>
  <c r="BV79"/>
  <c r="BW79"/>
  <c r="BX79"/>
  <c r="CF79"/>
  <c r="CG79"/>
  <c r="CH79"/>
  <c r="CI79"/>
  <c r="CJ79"/>
  <c r="CO79"/>
  <c r="CP79"/>
  <c r="CQ79"/>
  <c r="CR79"/>
  <c r="CS79"/>
  <c r="B80"/>
  <c r="C80"/>
  <c r="D80"/>
  <c r="E80"/>
  <c r="F80"/>
  <c r="G80"/>
  <c r="I80"/>
  <c r="J80"/>
  <c r="K80"/>
  <c r="L80"/>
  <c r="M80"/>
  <c r="N80"/>
  <c r="S80"/>
  <c r="T80"/>
  <c r="U80"/>
  <c r="V80"/>
  <c r="W80"/>
  <c r="X80"/>
  <c r="AB80"/>
  <c r="AC80"/>
  <c r="AD80"/>
  <c r="AE80"/>
  <c r="AF80"/>
  <c r="AG80"/>
  <c r="AK80"/>
  <c r="AL80"/>
  <c r="AM80"/>
  <c r="AN80"/>
  <c r="AO80"/>
  <c r="AP80"/>
  <c r="AU80"/>
  <c r="AV80"/>
  <c r="AW80"/>
  <c r="AX80"/>
  <c r="AY80"/>
  <c r="AZ80"/>
  <c r="BD80"/>
  <c r="BE80"/>
  <c r="BF80"/>
  <c r="BG80"/>
  <c r="BH80"/>
  <c r="BI80"/>
  <c r="BS80"/>
  <c r="BT80"/>
  <c r="BU80"/>
  <c r="BV80"/>
  <c r="BW80"/>
  <c r="BX80"/>
  <c r="CE80"/>
  <c r="CF80"/>
  <c r="CG80"/>
  <c r="CH80"/>
  <c r="CI80"/>
  <c r="CJ80"/>
  <c r="CN80"/>
  <c r="CO80"/>
  <c r="CP80"/>
  <c r="CQ80"/>
  <c r="CR80"/>
  <c r="CS80"/>
  <c r="BP84"/>
  <c r="BQ84"/>
  <c r="BR84"/>
  <c r="BS84"/>
  <c r="BT84"/>
  <c r="BU84"/>
  <c r="BV84"/>
  <c r="BZ84"/>
  <c r="CA84"/>
  <c r="CB84"/>
  <c r="CC84"/>
  <c r="CD84"/>
  <c r="CE84"/>
  <c r="CF84"/>
  <c r="D91"/>
  <c r="E91"/>
  <c r="F91"/>
  <c r="G91"/>
  <c r="H91"/>
  <c r="K91"/>
  <c r="L91"/>
  <c r="M91"/>
  <c r="N91"/>
  <c r="O91"/>
  <c r="V91"/>
  <c r="W91"/>
  <c r="X91"/>
  <c r="Y91"/>
  <c r="Z91"/>
  <c r="AE91"/>
  <c r="AF91"/>
  <c r="AG91"/>
  <c r="AH91"/>
  <c r="AI91"/>
  <c r="AN91"/>
  <c r="AO91"/>
  <c r="AP91"/>
  <c r="AQ91"/>
  <c r="AR91"/>
  <c r="AX91"/>
  <c r="AY91"/>
  <c r="AZ91"/>
  <c r="BA91"/>
  <c r="BB91"/>
  <c r="BG91"/>
  <c r="BH91"/>
  <c r="BI91"/>
  <c r="BJ91"/>
  <c r="BK91"/>
  <c r="BV91"/>
  <c r="BW91"/>
  <c r="BX91"/>
  <c r="BY91"/>
  <c r="BZ91"/>
  <c r="CH91"/>
  <c r="CI91"/>
  <c r="CJ91"/>
  <c r="CK91"/>
  <c r="CL91"/>
  <c r="CQ91"/>
  <c r="CR91"/>
  <c r="CS91"/>
  <c r="CT91"/>
  <c r="CU91"/>
  <c r="C92"/>
  <c r="D92"/>
  <c r="E92"/>
  <c r="F92"/>
  <c r="G92"/>
  <c r="H92"/>
  <c r="J92"/>
  <c r="K92"/>
  <c r="L92"/>
  <c r="M92"/>
  <c r="N92"/>
  <c r="O92"/>
  <c r="U92"/>
  <c r="V92"/>
  <c r="W92"/>
  <c r="X92"/>
  <c r="Y92"/>
  <c r="Z92"/>
  <c r="AD92"/>
  <c r="AE92"/>
  <c r="AF92"/>
  <c r="AG92"/>
  <c r="AH92"/>
  <c r="AI92"/>
  <c r="AM92"/>
  <c r="AN92"/>
  <c r="AO92"/>
  <c r="AP92"/>
  <c r="AQ92"/>
  <c r="AR92"/>
  <c r="AW92"/>
  <c r="AX92"/>
  <c r="AY92"/>
  <c r="AZ92"/>
  <c r="BA92"/>
  <c r="BB92"/>
  <c r="BF92"/>
  <c r="BG92"/>
  <c r="BH92"/>
  <c r="BI92"/>
  <c r="BJ92"/>
  <c r="BK92"/>
  <c r="BU92"/>
  <c r="BV92"/>
  <c r="BW92"/>
  <c r="BX92"/>
  <c r="BY92"/>
  <c r="BZ92"/>
  <c r="CG92"/>
  <c r="CH92"/>
  <c r="CI92"/>
  <c r="CJ92"/>
  <c r="CK92"/>
  <c r="CL92"/>
  <c r="CP92"/>
  <c r="CQ92"/>
  <c r="CR92"/>
  <c r="CS92"/>
  <c r="CT92"/>
  <c r="CU92"/>
  <c r="B96"/>
  <c r="AV96"/>
  <c r="AW96"/>
  <c r="AX96"/>
  <c r="AY96"/>
  <c r="AZ96"/>
  <c r="BA96"/>
  <c r="BB96"/>
  <c r="BF96"/>
  <c r="BG96"/>
  <c r="BH96"/>
  <c r="BI96"/>
  <c r="BJ96"/>
  <c r="BK96"/>
  <c r="BL96"/>
  <c r="E103"/>
  <c r="F103"/>
  <c r="G103"/>
  <c r="H103"/>
  <c r="I103"/>
  <c r="L103"/>
  <c r="M103"/>
  <c r="N103"/>
  <c r="O103"/>
  <c r="P103"/>
  <c r="W103"/>
  <c r="X103"/>
  <c r="Y103"/>
  <c r="Z103"/>
  <c r="AA103"/>
  <c r="AF103"/>
  <c r="AG103"/>
  <c r="AH103"/>
  <c r="AI103"/>
  <c r="AJ103"/>
  <c r="AO103"/>
  <c r="AP103"/>
  <c r="AQ103"/>
  <c r="AR103"/>
  <c r="AS103"/>
  <c r="AY103"/>
  <c r="AZ103"/>
  <c r="BA103"/>
  <c r="BB103"/>
  <c r="BC103"/>
  <c r="BH103"/>
  <c r="BI103"/>
  <c r="BJ103"/>
  <c r="BK103"/>
  <c r="BL103"/>
  <c r="BW103"/>
  <c r="BX103"/>
  <c r="BY103"/>
  <c r="BZ103"/>
  <c r="CA103"/>
  <c r="CI103"/>
  <c r="CJ103"/>
  <c r="CK103"/>
  <c r="CL103"/>
  <c r="CM103"/>
  <c r="CT103"/>
  <c r="CU103"/>
  <c r="CV103"/>
  <c r="CW103"/>
  <c r="CX103"/>
  <c r="D104"/>
  <c r="E104"/>
  <c r="F104"/>
  <c r="G104"/>
  <c r="H104"/>
  <c r="I104"/>
  <c r="K104"/>
  <c r="L104"/>
  <c r="M104"/>
  <c r="N104"/>
  <c r="O104"/>
  <c r="P104"/>
  <c r="V104"/>
  <c r="W104"/>
  <c r="X104"/>
  <c r="Y104"/>
  <c r="Z104"/>
  <c r="AA104"/>
  <c r="AE104"/>
  <c r="AF104"/>
  <c r="AG104"/>
  <c r="AH104"/>
  <c r="AI104"/>
  <c r="AJ104"/>
  <c r="AN104"/>
  <c r="AO104"/>
  <c r="AP104"/>
  <c r="AQ104"/>
  <c r="AR104"/>
  <c r="AS104"/>
  <c r="AX104"/>
  <c r="AY104"/>
  <c r="AZ104"/>
  <c r="BA104"/>
  <c r="BB104"/>
  <c r="BC104"/>
  <c r="BG104"/>
  <c r="BH104"/>
  <c r="BI104"/>
  <c r="BJ104"/>
  <c r="BK104"/>
  <c r="BL104"/>
  <c r="BV104"/>
  <c r="BW104"/>
  <c r="BX104"/>
  <c r="BY104"/>
  <c r="BZ104"/>
  <c r="CA104"/>
  <c r="CH104"/>
  <c r="CI104"/>
  <c r="CJ104"/>
  <c r="CK104"/>
  <c r="CL104"/>
  <c r="CM104"/>
  <c r="CS104"/>
  <c r="CT104"/>
  <c r="CU104"/>
  <c r="CV104"/>
  <c r="CW104"/>
  <c r="CX104"/>
  <c r="R108"/>
  <c r="S108"/>
  <c r="T108"/>
  <c r="U108"/>
  <c r="V108"/>
  <c r="W108"/>
  <c r="X108"/>
  <c r="AB108"/>
  <c r="AC108"/>
  <c r="AD108"/>
  <c r="AE108"/>
  <c r="AF108"/>
  <c r="AG108"/>
  <c r="AH108"/>
  <c r="K115"/>
  <c r="L115"/>
  <c r="M115"/>
  <c r="N115"/>
  <c r="O115"/>
  <c r="R115"/>
  <c r="S115"/>
  <c r="T115"/>
  <c r="U115"/>
  <c r="V115"/>
  <c r="AC115"/>
  <c r="AD115"/>
  <c r="AE115"/>
  <c r="AF115"/>
  <c r="AG115"/>
  <c r="AL115"/>
  <c r="AM115"/>
  <c r="AN115"/>
  <c r="AO115"/>
  <c r="AP115"/>
  <c r="AU115"/>
  <c r="AV115"/>
  <c r="AW115"/>
  <c r="AX115"/>
  <c r="AY115"/>
  <c r="BE115"/>
  <c r="BF115"/>
  <c r="BG115"/>
  <c r="BH115"/>
  <c r="BI115"/>
  <c r="BN115"/>
  <c r="BO115"/>
  <c r="BP115"/>
  <c r="BQ115"/>
  <c r="BR115"/>
  <c r="BU115"/>
  <c r="BV115"/>
  <c r="BW115"/>
  <c r="BX115"/>
  <c r="BY115"/>
  <c r="CG115"/>
  <c r="CH115"/>
  <c r="CI115"/>
  <c r="CJ115"/>
  <c r="CK115"/>
  <c r="CR115"/>
  <c r="CS115"/>
  <c r="CT115"/>
  <c r="CU115"/>
  <c r="CV115"/>
  <c r="J116"/>
  <c r="K116"/>
  <c r="L116"/>
  <c r="M116"/>
  <c r="N116"/>
  <c r="O116"/>
  <c r="Q116"/>
  <c r="R116"/>
  <c r="S116"/>
  <c r="T116"/>
  <c r="U116"/>
  <c r="V116"/>
  <c r="AB116"/>
  <c r="AC116"/>
  <c r="AD116"/>
  <c r="AE116"/>
  <c r="AF116"/>
  <c r="AG116"/>
  <c r="AK116"/>
  <c r="AL116"/>
  <c r="AM116"/>
  <c r="AN116"/>
  <c r="AO116"/>
  <c r="AP116"/>
  <c r="AT116"/>
  <c r="AU116"/>
  <c r="AV116"/>
  <c r="AW116"/>
  <c r="AX116"/>
  <c r="AY116"/>
  <c r="BD116"/>
  <c r="BE116"/>
  <c r="BF116"/>
  <c r="BG116"/>
  <c r="BH116"/>
  <c r="BI116"/>
  <c r="BM116"/>
  <c r="BN116"/>
  <c r="BO116"/>
  <c r="BP116"/>
  <c r="BQ116"/>
  <c r="BR116"/>
  <c r="BT116"/>
  <c r="BU116"/>
  <c r="BV116"/>
  <c r="BW116"/>
  <c r="BX116"/>
  <c r="BY116"/>
  <c r="CF116"/>
  <c r="CG116"/>
  <c r="CH116"/>
  <c r="CI116"/>
  <c r="CJ116"/>
  <c r="CK116"/>
  <c r="CQ116"/>
  <c r="CR116"/>
  <c r="CS116"/>
  <c r="CT116"/>
  <c r="CU116"/>
  <c r="CV116"/>
  <c r="DO1"/>
  <c r="DQ50"/>
  <c r="DP50"/>
  <c r="DO50"/>
  <c r="DO49"/>
  <c r="DQ38"/>
  <c r="DP38"/>
  <c r="DO38"/>
  <c r="DO37"/>
  <c r="DQ26"/>
  <c r="DP26"/>
  <c r="DO26"/>
  <c r="DO25"/>
  <c r="DQ14"/>
  <c r="DP14"/>
  <c r="DO14"/>
  <c r="DO13"/>
  <c r="DQ2"/>
  <c r="DP2"/>
  <c r="DO2"/>
  <c r="Q60" i="2" l="1"/>
  <c r="V9"/>
  <c r="V67" s="1"/>
  <c r="B9"/>
  <c r="B67" s="1"/>
  <c r="AA2"/>
  <c r="AA60" s="1"/>
  <c r="CS9"/>
  <c r="CS67" s="1"/>
  <c r="AE9"/>
  <c r="M9"/>
  <c r="M67" s="1"/>
  <c r="AK21"/>
  <c r="AK79" s="1"/>
  <c r="B21"/>
  <c r="AU14"/>
  <c r="AK72"/>
  <c r="AB21"/>
  <c r="AB79" s="1"/>
  <c r="BF33"/>
  <c r="BF91" s="1"/>
  <c r="AM33"/>
  <c r="AM91" s="1"/>
  <c r="U33"/>
  <c r="U91" s="1"/>
  <c r="C33"/>
  <c r="C91" s="1"/>
  <c r="BY26"/>
  <c r="BO84"/>
  <c r="BU33"/>
  <c r="BU91" s="1"/>
  <c r="AW33"/>
  <c r="AW91" s="1"/>
  <c r="AD33"/>
  <c r="AD91" s="1"/>
  <c r="J33"/>
  <c r="J91" s="1"/>
  <c r="AU96"/>
  <c r="AN45"/>
  <c r="AN103" s="1"/>
  <c r="V45"/>
  <c r="V103" s="1"/>
  <c r="D45"/>
  <c r="D103" s="1"/>
  <c r="BE38"/>
  <c r="AX45"/>
  <c r="AX103" s="1"/>
  <c r="AE45"/>
  <c r="AE103" s="1"/>
  <c r="K45"/>
  <c r="K103" s="1"/>
  <c r="Q108"/>
  <c r="J57"/>
  <c r="J115" s="1"/>
  <c r="AA50"/>
  <c r="Q57"/>
  <c r="Q115" s="1"/>
  <c r="Q2" i="1"/>
  <c r="CS9" s="1"/>
  <c r="CS67" s="1"/>
  <c r="AK14"/>
  <c r="BO26"/>
  <c r="BU33" s="1"/>
  <c r="BU91" s="1"/>
  <c r="AU38"/>
  <c r="Q50"/>
  <c r="Q57" s="1"/>
  <c r="Q115" s="1"/>
  <c r="AA108" i="2" l="1"/>
  <c r="CF57"/>
  <c r="CF115" s="1"/>
  <c r="BM57"/>
  <c r="BM115" s="1"/>
  <c r="AT57"/>
  <c r="AT115" s="1"/>
  <c r="AB57"/>
  <c r="AB115" s="1"/>
  <c r="CQ57"/>
  <c r="CQ115" s="1"/>
  <c r="BT57"/>
  <c r="BT115" s="1"/>
  <c r="BD57"/>
  <c r="BD115" s="1"/>
  <c r="AK57"/>
  <c r="AK115" s="1"/>
  <c r="BE96"/>
  <c r="CH45"/>
  <c r="CH103" s="1"/>
  <c r="BG45"/>
  <c r="BG103" s="1"/>
  <c r="CS45"/>
  <c r="CS103" s="1"/>
  <c r="BV45"/>
  <c r="BV103" s="1"/>
  <c r="CG33"/>
  <c r="BY84"/>
  <c r="B79"/>
  <c r="I21"/>
  <c r="CE21"/>
  <c r="CE79" s="1"/>
  <c r="BD21"/>
  <c r="BD79" s="1"/>
  <c r="AU72"/>
  <c r="CN21"/>
  <c r="CN79" s="1"/>
  <c r="BS21"/>
  <c r="BS79" s="1"/>
  <c r="AU21"/>
  <c r="AU79" s="1"/>
  <c r="AE67"/>
  <c r="AO9"/>
  <c r="Q108" i="1"/>
  <c r="J57"/>
  <c r="J115" s="1"/>
  <c r="AN45"/>
  <c r="AN103" s="1"/>
  <c r="AX45"/>
  <c r="AX103" s="1"/>
  <c r="V45"/>
  <c r="V103" s="1"/>
  <c r="AE45"/>
  <c r="AE103" s="1"/>
  <c r="D45"/>
  <c r="D103" s="1"/>
  <c r="K45"/>
  <c r="K103" s="1"/>
  <c r="AU96"/>
  <c r="AW33"/>
  <c r="AW91" s="1"/>
  <c r="BF33"/>
  <c r="BF91" s="1"/>
  <c r="AD33"/>
  <c r="AD91" s="1"/>
  <c r="AM33"/>
  <c r="AM91" s="1"/>
  <c r="J33"/>
  <c r="J91" s="1"/>
  <c r="U33"/>
  <c r="U91" s="1"/>
  <c r="BO84"/>
  <c r="C33"/>
  <c r="C91" s="1"/>
  <c r="AB21"/>
  <c r="AB79" s="1"/>
  <c r="AK21"/>
  <c r="AK79" s="1"/>
  <c r="AK72"/>
  <c r="B21"/>
  <c r="V9"/>
  <c r="V67" s="1"/>
  <c r="AE9"/>
  <c r="B9"/>
  <c r="B67" s="1"/>
  <c r="M9"/>
  <c r="M67" s="1"/>
  <c r="Q60"/>
  <c r="AA2"/>
  <c r="AA60" s="1"/>
  <c r="AA50"/>
  <c r="BY26"/>
  <c r="BE38"/>
  <c r="CS45" s="1"/>
  <c r="CS103" s="1"/>
  <c r="AU14"/>
  <c r="AO67" i="2" l="1"/>
  <c r="AX9"/>
  <c r="S21"/>
  <c r="S79" s="1"/>
  <c r="I79"/>
  <c r="CG91"/>
  <c r="CP33"/>
  <c r="CP91" s="1"/>
  <c r="CF57" i="1"/>
  <c r="CF115" s="1"/>
  <c r="CQ57"/>
  <c r="CQ115" s="1"/>
  <c r="BM57"/>
  <c r="BM115" s="1"/>
  <c r="BT57"/>
  <c r="BT115" s="1"/>
  <c r="AT57"/>
  <c r="AT115" s="1"/>
  <c r="BD57"/>
  <c r="BD115" s="1"/>
  <c r="AK57"/>
  <c r="AK115" s="1"/>
  <c r="AA108"/>
  <c r="AB57"/>
  <c r="AB115" s="1"/>
  <c r="BV45"/>
  <c r="BV103" s="1"/>
  <c r="CH45"/>
  <c r="CH103" s="1"/>
  <c r="BE96"/>
  <c r="BG45"/>
  <c r="BG103" s="1"/>
  <c r="BY84"/>
  <c r="CG33"/>
  <c r="CE21"/>
  <c r="CE79" s="1"/>
  <c r="CN21"/>
  <c r="CN79" s="1"/>
  <c r="BD21"/>
  <c r="BD79" s="1"/>
  <c r="BS21"/>
  <c r="BS79" s="1"/>
  <c r="AU72"/>
  <c r="AU21"/>
  <c r="AU79" s="1"/>
  <c r="B79"/>
  <c r="I21"/>
  <c r="AE67"/>
  <c r="AO9"/>
  <c r="AX67" i="2" l="1"/>
  <c r="BM9"/>
  <c r="CG91" i="1"/>
  <c r="CP33"/>
  <c r="CP91" s="1"/>
  <c r="I79"/>
  <c r="S21"/>
  <c r="S79" s="1"/>
  <c r="AO67"/>
  <c r="AX9"/>
  <c r="BM67" i="2" l="1"/>
  <c r="BY9"/>
  <c r="AX67" i="1"/>
  <c r="BM9"/>
  <c r="BY67" i="2" l="1"/>
  <c r="CH9"/>
  <c r="CH67" s="1"/>
  <c r="BM67" i="1"/>
  <c r="BY9"/>
  <c r="BY67" l="1"/>
  <c r="CH9"/>
  <c r="CH67" s="1"/>
</calcChain>
</file>

<file path=xl/sharedStrings.xml><?xml version="1.0" encoding="utf-8"?>
<sst xmlns="http://schemas.openxmlformats.org/spreadsheetml/2006/main" count="71" uniqueCount="23">
  <si>
    <t>A</t>
  </si>
  <si>
    <t>nombre de départ :</t>
  </si>
  <si>
    <t>liste1 :</t>
  </si>
  <si>
    <t>incrément :</t>
  </si>
  <si>
    <t>borne inf. :</t>
  </si>
  <si>
    <t>borne sup. :</t>
  </si>
  <si>
    <t>liste1a :</t>
  </si>
  <si>
    <t>B</t>
  </si>
  <si>
    <t>liste1b :</t>
  </si>
  <si>
    <t>C</t>
  </si>
  <si>
    <t>liste1c :</t>
  </si>
  <si>
    <t>D</t>
  </si>
  <si>
    <t>liste2 :</t>
  </si>
  <si>
    <t>E</t>
  </si>
  <si>
    <t>Les trois valeurs contenues dans chaque liste peuvent être identiques ou différentes : un tirage au sort se fera parmi les valeurs de ces 3 cellules  pour déterminer l'incrément qui sera utilisé pour la série. Donc si vous voulez utiliser impérativement un incrément mettez 3 valeurs identiques.</t>
  </si>
  <si>
    <t>Les valeurs des bornes déterminent le nombre de départ. Veillez à ce que la borne inférieure soit plus petite que la borne supérireure ! Sinon il y aura une erreur…</t>
  </si>
  <si>
    <t>Seules les cellules jaunes et vertes sont modifiables.
Recréez un exercice avec la touche F9 du clavier.</t>
  </si>
  <si>
    <t>a</t>
  </si>
  <si>
    <t>b</t>
  </si>
  <si>
    <t>c</t>
  </si>
  <si>
    <t>d</t>
  </si>
  <si>
    <t>e</t>
  </si>
  <si>
    <t>Les trois valeurs contenues dans chaque liste peuvent être identiques ou différentes : un tirage au sort se fera parmi les valeurs de ces 3 cellules  pour déterminer l'incrément qui sera utilisé pour la série. Donc si vous voulez utiliser impérativement un incrément mettez 3 valeurs identiques. Ici les cellules sont verrouillées.</t>
  </si>
</sst>
</file>

<file path=xl/styles.xml><?xml version="1.0" encoding="utf-8"?>
<styleSheet xmlns="http://schemas.openxmlformats.org/spreadsheetml/2006/main">
  <numFmts count="4">
    <numFmt numFmtId="164" formatCode="#,###.###"/>
    <numFmt numFmtId="165" formatCode="0.0"/>
    <numFmt numFmtId="166" formatCode="#,##0.0"/>
    <numFmt numFmtId="167" formatCode="#,##0.000"/>
  </numFmts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1" xfId="0" applyBorder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0" xfId="0" applyAlignment="1">
      <alignment vertical="center"/>
    </xf>
    <xf numFmtId="0" fontId="0" fillId="2" borderId="0" xfId="0" applyFill="1" applyBorder="1"/>
    <xf numFmtId="0" fontId="0" fillId="2" borderId="0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0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 wrapText="1" shrinkToFit="1"/>
    </xf>
    <xf numFmtId="0" fontId="2" fillId="5" borderId="0" xfId="0" applyFont="1" applyFill="1" applyAlignment="1" applyProtection="1">
      <alignment vertical="center" wrapText="1" shrinkToFit="1"/>
    </xf>
    <xf numFmtId="0" fontId="2" fillId="5" borderId="0" xfId="0" applyFont="1" applyFill="1" applyAlignment="1">
      <alignment vertical="center" wrapText="1" shrinkToFit="1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3" fontId="4" fillId="2" borderId="0" xfId="0" applyNumberFormat="1" applyFont="1" applyFill="1" applyBorder="1" applyAlignment="1" applyProtection="1">
      <alignment horizontal="center" vertical="center"/>
      <protection hidden="1"/>
    </xf>
    <xf numFmtId="3" fontId="1" fillId="2" borderId="11" xfId="0" applyNumberFormat="1" applyFont="1" applyFill="1" applyBorder="1" applyAlignment="1" applyProtection="1">
      <alignment horizontal="center" vertical="center"/>
      <protection hidden="1"/>
    </xf>
    <xf numFmtId="3" fontId="1" fillId="2" borderId="15" xfId="0" applyNumberFormat="1" applyFont="1" applyFill="1" applyBorder="1" applyAlignment="1" applyProtection="1">
      <alignment horizontal="center" vertical="center"/>
      <protection hidden="1"/>
    </xf>
    <xf numFmtId="3" fontId="1" fillId="2" borderId="9" xfId="0" applyNumberFormat="1" applyFont="1" applyFill="1" applyBorder="1" applyAlignment="1" applyProtection="1">
      <alignment horizontal="center" vertical="center"/>
      <protection hidden="1"/>
    </xf>
    <xf numFmtId="3" fontId="1" fillId="2" borderId="6" xfId="0" applyNumberFormat="1" applyFont="1" applyFill="1" applyBorder="1" applyAlignment="1" applyProtection="1">
      <alignment horizontal="center" vertical="center"/>
      <protection hidden="1"/>
    </xf>
    <xf numFmtId="3" fontId="1" fillId="2" borderId="16" xfId="0" applyNumberFormat="1" applyFont="1" applyFill="1" applyBorder="1" applyAlignment="1" applyProtection="1">
      <alignment horizontal="center" vertical="center"/>
      <protection hidden="1"/>
    </xf>
    <xf numFmtId="3" fontId="1" fillId="2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4" fontId="4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3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164" fontId="0" fillId="2" borderId="11" xfId="0" applyNumberFormat="1" applyFill="1" applyBorder="1" applyAlignment="1" applyProtection="1">
      <alignment horizontal="center" vertical="center"/>
      <protection hidden="1"/>
    </xf>
    <xf numFmtId="164" fontId="0" fillId="2" borderId="15" xfId="0" applyNumberFormat="1" applyFill="1" applyBorder="1" applyAlignment="1" applyProtection="1">
      <alignment horizontal="center" vertical="center"/>
      <protection hidden="1"/>
    </xf>
    <xf numFmtId="164" fontId="0" fillId="2" borderId="9" xfId="0" applyNumberFormat="1" applyFill="1" applyBorder="1" applyAlignment="1" applyProtection="1">
      <alignment horizontal="center" vertical="center"/>
      <protection hidden="1"/>
    </xf>
    <xf numFmtId="3" fontId="0" fillId="2" borderId="11" xfId="0" applyNumberFormat="1" applyFill="1" applyBorder="1" applyAlignment="1" applyProtection="1">
      <alignment horizontal="center" vertical="center"/>
      <protection hidden="1"/>
    </xf>
    <xf numFmtId="3" fontId="0" fillId="2" borderId="15" xfId="0" applyNumberFormat="1" applyFill="1" applyBorder="1" applyAlignment="1" applyProtection="1">
      <alignment horizontal="center" vertical="center"/>
      <protection hidden="1"/>
    </xf>
    <xf numFmtId="3" fontId="0" fillId="2" borderId="9" xfId="0" applyNumberFormat="1" applyFill="1" applyBorder="1" applyAlignment="1" applyProtection="1">
      <alignment horizontal="center" vertical="center"/>
      <protection hidden="1"/>
    </xf>
    <xf numFmtId="164" fontId="0" fillId="2" borderId="6" xfId="0" applyNumberFormat="1" applyFill="1" applyBorder="1" applyAlignment="1" applyProtection="1">
      <alignment horizontal="center" vertical="center"/>
      <protection hidden="1"/>
    </xf>
    <xf numFmtId="164" fontId="0" fillId="2" borderId="16" xfId="0" applyNumberFormat="1" applyFill="1" applyBorder="1" applyAlignment="1" applyProtection="1">
      <alignment horizontal="center" vertical="center"/>
      <protection hidden="1"/>
    </xf>
    <xf numFmtId="164" fontId="0" fillId="2" borderId="4" xfId="0" applyNumberFormat="1" applyFill="1" applyBorder="1" applyAlignment="1" applyProtection="1">
      <alignment horizontal="center" vertical="center"/>
      <protection hidden="1"/>
    </xf>
    <xf numFmtId="3" fontId="0" fillId="2" borderId="6" xfId="0" applyNumberFormat="1" applyFill="1" applyBorder="1" applyAlignment="1" applyProtection="1">
      <alignment horizontal="center" vertical="center"/>
      <protection hidden="1"/>
    </xf>
    <xf numFmtId="3" fontId="0" fillId="2" borderId="16" xfId="0" applyNumberFormat="1" applyFill="1" applyBorder="1" applyAlignment="1" applyProtection="1">
      <alignment horizontal="center" vertical="center"/>
      <protection hidden="1"/>
    </xf>
    <xf numFmtId="3" fontId="0" fillId="2" borderId="4" xfId="0" applyNumberFormat="1" applyFill="1" applyBorder="1" applyAlignment="1" applyProtection="1">
      <alignment horizontal="center" vertical="center"/>
      <protection hidden="1"/>
    </xf>
    <xf numFmtId="165" fontId="0" fillId="2" borderId="11" xfId="0" applyNumberFormat="1" applyFill="1" applyBorder="1" applyAlignment="1" applyProtection="1">
      <alignment horizontal="center" vertical="center"/>
      <protection hidden="1"/>
    </xf>
    <xf numFmtId="165" fontId="0" fillId="2" borderId="15" xfId="0" applyNumberFormat="1" applyFill="1" applyBorder="1" applyAlignment="1" applyProtection="1">
      <alignment horizontal="center" vertical="center"/>
      <protection hidden="1"/>
    </xf>
    <xf numFmtId="165" fontId="0" fillId="2" borderId="9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" fontId="0" fillId="2" borderId="11" xfId="0" applyNumberFormat="1" applyFill="1" applyBorder="1" applyAlignment="1" applyProtection="1">
      <alignment horizontal="center" vertical="center"/>
      <protection hidden="1"/>
    </xf>
    <xf numFmtId="1" fontId="0" fillId="2" borderId="15" xfId="0" applyNumberFormat="1" applyFill="1" applyBorder="1" applyAlignment="1" applyProtection="1">
      <alignment horizontal="center" vertical="center"/>
      <protection hidden="1"/>
    </xf>
    <xf numFmtId="1" fontId="0" fillId="2" borderId="9" xfId="0" applyNumberFormat="1" applyFill="1" applyBorder="1" applyAlignment="1" applyProtection="1">
      <alignment horizontal="center" vertical="center"/>
      <protection hidden="1"/>
    </xf>
    <xf numFmtId="165" fontId="0" fillId="2" borderId="6" xfId="0" applyNumberFormat="1" applyFill="1" applyBorder="1" applyAlignment="1" applyProtection="1">
      <alignment horizontal="center" vertical="center"/>
      <protection hidden="1"/>
    </xf>
    <xf numFmtId="165" fontId="0" fillId="2" borderId="16" xfId="0" applyNumberFormat="1" applyFill="1" applyBorder="1" applyAlignment="1" applyProtection="1">
      <alignment horizontal="center" vertical="center"/>
      <protection hidden="1"/>
    </xf>
    <xf numFmtId="165" fontId="0" fillId="2" borderId="4" xfId="0" applyNumberFormat="1" applyFill="1" applyBorder="1" applyAlignment="1" applyProtection="1">
      <alignment horizontal="center" vertical="center"/>
      <protection hidden="1"/>
    </xf>
    <xf numFmtId="1" fontId="0" fillId="2" borderId="6" xfId="0" applyNumberFormat="1" applyFill="1" applyBorder="1" applyAlignment="1" applyProtection="1">
      <alignment horizontal="center" vertical="center"/>
      <protection hidden="1"/>
    </xf>
    <xf numFmtId="1" fontId="0" fillId="2" borderId="16" xfId="0" applyNumberFormat="1" applyFill="1" applyBorder="1" applyAlignment="1" applyProtection="1">
      <alignment horizontal="center" vertical="center"/>
      <protection hidden="1"/>
    </xf>
    <xf numFmtId="1" fontId="0" fillId="2" borderId="4" xfId="0" applyNumberForma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Border="1" applyAlignment="1" applyProtection="1">
      <alignment horizontal="center" vertical="center"/>
      <protection hidden="1"/>
    </xf>
    <xf numFmtId="4" fontId="0" fillId="2" borderId="11" xfId="0" applyNumberFormat="1" applyFill="1" applyBorder="1" applyAlignment="1" applyProtection="1">
      <alignment horizontal="center" vertical="center"/>
      <protection hidden="1"/>
    </xf>
    <xf numFmtId="4" fontId="0" fillId="2" borderId="15" xfId="0" applyNumberFormat="1" applyFill="1" applyBorder="1" applyAlignment="1" applyProtection="1">
      <alignment horizontal="center" vertical="center"/>
      <protection hidden="1"/>
    </xf>
    <xf numFmtId="4" fontId="0" fillId="2" borderId="9" xfId="0" applyNumberFormat="1" applyFill="1" applyBorder="1" applyAlignment="1" applyProtection="1">
      <alignment horizontal="center" vertical="center"/>
      <protection hidden="1"/>
    </xf>
    <xf numFmtId="166" fontId="0" fillId="2" borderId="11" xfId="0" applyNumberFormat="1" applyFill="1" applyBorder="1" applyAlignment="1" applyProtection="1">
      <alignment horizontal="center" vertical="center"/>
      <protection hidden="1"/>
    </xf>
    <xf numFmtId="166" fontId="0" fillId="2" borderId="15" xfId="0" applyNumberFormat="1" applyFill="1" applyBorder="1" applyAlignment="1" applyProtection="1">
      <alignment horizontal="center" vertical="center"/>
      <protection hidden="1"/>
    </xf>
    <xf numFmtId="166" fontId="0" fillId="2" borderId="9" xfId="0" applyNumberFormat="1" applyFill="1" applyBorder="1" applyAlignment="1" applyProtection="1">
      <alignment horizontal="center" vertical="center"/>
      <protection hidden="1"/>
    </xf>
    <xf numFmtId="4" fontId="0" fillId="2" borderId="6" xfId="0" applyNumberFormat="1" applyFill="1" applyBorder="1" applyAlignment="1" applyProtection="1">
      <alignment horizontal="center" vertical="center"/>
      <protection hidden="1"/>
    </xf>
    <xf numFmtId="4" fontId="0" fillId="2" borderId="16" xfId="0" applyNumberFormat="1" applyFill="1" applyBorder="1" applyAlignment="1" applyProtection="1">
      <alignment horizontal="center" vertical="center"/>
      <protection hidden="1"/>
    </xf>
    <xf numFmtId="4" fontId="0" fillId="2" borderId="4" xfId="0" applyNumberFormat="1" applyFill="1" applyBorder="1" applyAlignment="1" applyProtection="1">
      <alignment horizontal="center" vertical="center"/>
      <protection hidden="1"/>
    </xf>
    <xf numFmtId="166" fontId="0" fillId="2" borderId="6" xfId="0" applyNumberFormat="1" applyFill="1" applyBorder="1" applyAlignment="1" applyProtection="1">
      <alignment horizontal="center" vertical="center"/>
      <protection hidden="1"/>
    </xf>
    <xf numFmtId="166" fontId="0" fillId="2" borderId="16" xfId="0" applyNumberFormat="1" applyFill="1" applyBorder="1" applyAlignment="1" applyProtection="1">
      <alignment horizontal="center" vertical="center"/>
      <protection hidden="1"/>
    </xf>
    <xf numFmtId="166" fontId="0" fillId="2" borderId="4" xfId="0" applyNumberFormat="1" applyFill="1" applyBorder="1" applyAlignment="1" applyProtection="1">
      <alignment horizontal="center" vertical="center"/>
      <protection hidden="1"/>
    </xf>
    <xf numFmtId="4" fontId="0" fillId="2" borderId="0" xfId="0" applyNumberFormat="1" applyFill="1" applyBorder="1" applyAlignment="1" applyProtection="1">
      <alignment horizontal="center" vertical="center"/>
      <protection hidden="1"/>
    </xf>
    <xf numFmtId="167" fontId="0" fillId="2" borderId="11" xfId="0" applyNumberFormat="1" applyFill="1" applyBorder="1" applyAlignment="1" applyProtection="1">
      <alignment horizontal="center" vertical="center"/>
      <protection hidden="1"/>
    </xf>
    <xf numFmtId="167" fontId="0" fillId="2" borderId="15" xfId="0" applyNumberFormat="1" applyFill="1" applyBorder="1" applyAlignment="1" applyProtection="1">
      <alignment horizontal="center" vertical="center"/>
      <protection hidden="1"/>
    </xf>
    <xf numFmtId="167" fontId="0" fillId="2" borderId="9" xfId="0" applyNumberFormat="1" applyFill="1" applyBorder="1" applyAlignment="1" applyProtection="1">
      <alignment horizontal="center" vertical="center"/>
      <protection hidden="1"/>
    </xf>
    <xf numFmtId="167" fontId="0" fillId="2" borderId="6" xfId="0" applyNumberFormat="1" applyFill="1" applyBorder="1" applyAlignment="1" applyProtection="1">
      <alignment horizontal="center" vertical="center"/>
      <protection hidden="1"/>
    </xf>
    <xf numFmtId="167" fontId="0" fillId="2" borderId="16" xfId="0" applyNumberFormat="1" applyFill="1" applyBorder="1" applyAlignment="1" applyProtection="1">
      <alignment horizontal="center" vertical="center"/>
      <protection hidden="1"/>
    </xf>
    <xf numFmtId="167" fontId="0" fillId="2" borderId="4" xfId="0" applyNumberForma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3039</xdr:rowOff>
    </xdr:from>
    <xdr:to>
      <xdr:col>100</xdr:col>
      <xdr:colOff>0</xdr:colOff>
      <xdr:row>8</xdr:row>
      <xdr:rowOff>2912</xdr:rowOff>
    </xdr:to>
    <xdr:grpSp>
      <xdr:nvGrpSpPr>
        <xdr:cNvPr id="142" name="Groupe 141"/>
        <xdr:cNvGrpSpPr/>
      </xdr:nvGrpSpPr>
      <xdr:grpSpPr>
        <a:xfrm>
          <a:off x="227239" y="928325"/>
          <a:ext cx="10658475" cy="163158"/>
          <a:chOff x="236504" y="915008"/>
          <a:chExt cx="11112432" cy="162000"/>
        </a:xfrm>
      </xdr:grpSpPr>
      <xdr:sp macro="" textlink="">
        <xdr:nvSpPr>
          <xdr:cNvPr id="1452" name="Line 1"/>
          <xdr:cNvSpPr>
            <a:spLocks noChangeShapeType="1"/>
          </xdr:cNvSpPr>
        </xdr:nvSpPr>
        <xdr:spPr bwMode="auto">
          <a:xfrm flipV="1">
            <a:off x="3745149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53" name="Line 2"/>
          <xdr:cNvSpPr>
            <a:spLocks noChangeShapeType="1"/>
          </xdr:cNvSpPr>
        </xdr:nvSpPr>
        <xdr:spPr bwMode="auto">
          <a:xfrm flipV="1">
            <a:off x="1702340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54" name="Line 3"/>
          <xdr:cNvSpPr>
            <a:spLocks noChangeShapeType="1"/>
          </xdr:cNvSpPr>
        </xdr:nvSpPr>
        <xdr:spPr bwMode="auto">
          <a:xfrm flipV="1">
            <a:off x="4880043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55" name="Line 4"/>
          <xdr:cNvSpPr>
            <a:spLocks noChangeShapeType="1"/>
          </xdr:cNvSpPr>
        </xdr:nvSpPr>
        <xdr:spPr bwMode="auto">
          <a:xfrm flipV="1">
            <a:off x="5901447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56" name="Line 5"/>
          <xdr:cNvSpPr>
            <a:spLocks noChangeShapeType="1"/>
          </xdr:cNvSpPr>
        </xdr:nvSpPr>
        <xdr:spPr bwMode="auto">
          <a:xfrm flipV="1">
            <a:off x="7603787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57" name="Line 6"/>
          <xdr:cNvSpPr>
            <a:spLocks noChangeShapeType="1"/>
          </xdr:cNvSpPr>
        </xdr:nvSpPr>
        <xdr:spPr bwMode="auto">
          <a:xfrm flipV="1">
            <a:off x="9987064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58" name="Line 7"/>
          <xdr:cNvSpPr>
            <a:spLocks noChangeShapeType="1"/>
          </xdr:cNvSpPr>
        </xdr:nvSpPr>
        <xdr:spPr bwMode="auto">
          <a:xfrm flipV="1">
            <a:off x="11348936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59" name="Line 8"/>
          <xdr:cNvSpPr>
            <a:spLocks noChangeShapeType="1"/>
          </xdr:cNvSpPr>
        </xdr:nvSpPr>
        <xdr:spPr bwMode="auto">
          <a:xfrm flipV="1">
            <a:off x="236504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60" name="Line 9"/>
          <xdr:cNvSpPr>
            <a:spLocks noChangeShapeType="1"/>
          </xdr:cNvSpPr>
        </xdr:nvSpPr>
        <xdr:spPr bwMode="auto">
          <a:xfrm flipV="1">
            <a:off x="2733270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61" name="Line 10"/>
          <xdr:cNvSpPr>
            <a:spLocks noChangeShapeType="1"/>
          </xdr:cNvSpPr>
        </xdr:nvSpPr>
        <xdr:spPr bwMode="auto">
          <a:xfrm flipV="1">
            <a:off x="8965660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19</xdr:col>
      <xdr:colOff>113489</xdr:colOff>
      <xdr:row>2</xdr:row>
      <xdr:rowOff>20265</xdr:rowOff>
    </xdr:from>
    <xdr:to>
      <xdr:col>30</xdr:col>
      <xdr:colOff>0</xdr:colOff>
      <xdr:row>3</xdr:row>
      <xdr:rowOff>20137</xdr:rowOff>
    </xdr:to>
    <xdr:grpSp>
      <xdr:nvGrpSpPr>
        <xdr:cNvPr id="141" name="Groupe 140"/>
        <xdr:cNvGrpSpPr/>
      </xdr:nvGrpSpPr>
      <xdr:grpSpPr>
        <a:xfrm>
          <a:off x="2181775" y="346836"/>
          <a:ext cx="1083939" cy="163158"/>
          <a:chOff x="2269787" y="324255"/>
          <a:chExt cx="1134894" cy="162000"/>
        </a:xfrm>
      </xdr:grpSpPr>
      <xdr:sp macro="" textlink="">
        <xdr:nvSpPr>
          <xdr:cNvPr id="1462" name="Line 11"/>
          <xdr:cNvSpPr>
            <a:spLocks noChangeShapeType="1"/>
          </xdr:cNvSpPr>
        </xdr:nvSpPr>
        <xdr:spPr bwMode="auto">
          <a:xfrm>
            <a:off x="2269787" y="32425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63" name="Line 12"/>
          <xdr:cNvSpPr>
            <a:spLocks noChangeShapeType="1"/>
          </xdr:cNvSpPr>
        </xdr:nvSpPr>
        <xdr:spPr bwMode="auto">
          <a:xfrm>
            <a:off x="3404681" y="32425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70</xdr:col>
      <xdr:colOff>2381</xdr:colOff>
      <xdr:row>26</xdr:row>
      <xdr:rowOff>33333</xdr:rowOff>
    </xdr:from>
    <xdr:to>
      <xdr:col>80</xdr:col>
      <xdr:colOff>2381</xdr:colOff>
      <xdr:row>27</xdr:row>
      <xdr:rowOff>33408</xdr:rowOff>
    </xdr:to>
    <xdr:grpSp>
      <xdr:nvGrpSpPr>
        <xdr:cNvPr id="137" name="Groupe 136"/>
        <xdr:cNvGrpSpPr/>
      </xdr:nvGrpSpPr>
      <xdr:grpSpPr>
        <a:xfrm>
          <a:off x="7622381" y="3843333"/>
          <a:ext cx="1088571" cy="163361"/>
          <a:chOff x="8001000" y="3790949"/>
          <a:chExt cx="1143000" cy="162000"/>
        </a:xfrm>
      </xdr:grpSpPr>
      <xdr:sp macro="" textlink="">
        <xdr:nvSpPr>
          <xdr:cNvPr id="1465" name="Line 14"/>
          <xdr:cNvSpPr>
            <a:spLocks noChangeShapeType="1"/>
          </xdr:cNvSpPr>
        </xdr:nvSpPr>
        <xdr:spPr bwMode="auto">
          <a:xfrm>
            <a:off x="8001000" y="3790949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66" name="Line 15"/>
          <xdr:cNvSpPr>
            <a:spLocks noChangeShapeType="1"/>
          </xdr:cNvSpPr>
        </xdr:nvSpPr>
        <xdr:spPr bwMode="auto">
          <a:xfrm>
            <a:off x="9144000" y="3790949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40</xdr:col>
      <xdr:colOff>4053</xdr:colOff>
      <xdr:row>14</xdr:row>
      <xdr:rowOff>20265</xdr:rowOff>
    </xdr:from>
    <xdr:to>
      <xdr:col>50</xdr:col>
      <xdr:colOff>0</xdr:colOff>
      <xdr:row>15</xdr:row>
      <xdr:rowOff>20137</xdr:rowOff>
    </xdr:to>
    <xdr:grpSp>
      <xdr:nvGrpSpPr>
        <xdr:cNvPr id="140" name="Groupe 139"/>
        <xdr:cNvGrpSpPr/>
      </xdr:nvGrpSpPr>
      <xdr:grpSpPr>
        <a:xfrm>
          <a:off x="4358339" y="2088551"/>
          <a:ext cx="1084518" cy="163157"/>
          <a:chOff x="4543627" y="2059021"/>
          <a:chExt cx="1130841" cy="162000"/>
        </a:xfrm>
      </xdr:grpSpPr>
      <xdr:sp macro="" textlink="">
        <xdr:nvSpPr>
          <xdr:cNvPr id="1467" name="Line 16"/>
          <xdr:cNvSpPr>
            <a:spLocks noChangeShapeType="1"/>
          </xdr:cNvSpPr>
        </xdr:nvSpPr>
        <xdr:spPr bwMode="auto">
          <a:xfrm>
            <a:off x="4543627" y="2059021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68" name="Line 17"/>
          <xdr:cNvSpPr>
            <a:spLocks noChangeShapeType="1"/>
          </xdr:cNvSpPr>
        </xdr:nvSpPr>
        <xdr:spPr bwMode="auto">
          <a:xfrm>
            <a:off x="5674468" y="2059021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50</xdr:col>
      <xdr:colOff>0</xdr:colOff>
      <xdr:row>38</xdr:row>
      <xdr:rowOff>0</xdr:rowOff>
    </xdr:from>
    <xdr:to>
      <xdr:col>50</xdr:col>
      <xdr:colOff>0</xdr:colOff>
      <xdr:row>39</xdr:row>
      <xdr:rowOff>9525</xdr:rowOff>
    </xdr:to>
    <xdr:sp macro="" textlink="">
      <xdr:nvSpPr>
        <xdr:cNvPr id="1470" name="Line 19"/>
        <xdr:cNvSpPr>
          <a:spLocks noChangeShapeType="1"/>
        </xdr:cNvSpPr>
      </xdr:nvSpPr>
      <xdr:spPr bwMode="auto">
        <a:xfrm>
          <a:off x="4762500" y="5524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60</xdr:col>
      <xdr:colOff>0</xdr:colOff>
      <xdr:row>38</xdr:row>
      <xdr:rowOff>0</xdr:rowOff>
    </xdr:from>
    <xdr:to>
      <xdr:col>60</xdr:col>
      <xdr:colOff>0</xdr:colOff>
      <xdr:row>39</xdr:row>
      <xdr:rowOff>0</xdr:rowOff>
    </xdr:to>
    <xdr:sp macro="" textlink="">
      <xdr:nvSpPr>
        <xdr:cNvPr id="1471" name="Line 20"/>
        <xdr:cNvSpPr>
          <a:spLocks noChangeShapeType="1"/>
        </xdr:cNvSpPr>
      </xdr:nvSpPr>
      <xdr:spPr bwMode="auto">
        <a:xfrm>
          <a:off x="5715000" y="55245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1476</xdr:colOff>
      <xdr:row>19</xdr:row>
      <xdr:rowOff>3039</xdr:rowOff>
    </xdr:from>
    <xdr:to>
      <xdr:col>94</xdr:col>
      <xdr:colOff>0</xdr:colOff>
      <xdr:row>20</xdr:row>
      <xdr:rowOff>2912</xdr:rowOff>
    </xdr:to>
    <xdr:grpSp>
      <xdr:nvGrpSpPr>
        <xdr:cNvPr id="139" name="Groupe 138"/>
        <xdr:cNvGrpSpPr/>
      </xdr:nvGrpSpPr>
      <xdr:grpSpPr>
        <a:xfrm>
          <a:off x="219190" y="2670039"/>
          <a:ext cx="10013381" cy="163159"/>
          <a:chOff x="225594" y="2580392"/>
          <a:chExt cx="10307935" cy="156755"/>
        </a:xfrm>
      </xdr:grpSpPr>
      <xdr:sp macro="" textlink="">
        <xdr:nvSpPr>
          <xdr:cNvPr id="1464" name="Line 13"/>
          <xdr:cNvSpPr>
            <a:spLocks noChangeShapeType="1"/>
          </xdr:cNvSpPr>
        </xdr:nvSpPr>
        <xdr:spPr bwMode="auto">
          <a:xfrm flipV="1">
            <a:off x="225594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74" name="Line 65"/>
          <xdr:cNvSpPr>
            <a:spLocks noChangeShapeType="1"/>
          </xdr:cNvSpPr>
        </xdr:nvSpPr>
        <xdr:spPr bwMode="auto">
          <a:xfrm flipV="1">
            <a:off x="4373513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75" name="Line 66"/>
          <xdr:cNvSpPr>
            <a:spLocks noChangeShapeType="1"/>
          </xdr:cNvSpPr>
        </xdr:nvSpPr>
        <xdr:spPr bwMode="auto">
          <a:xfrm flipV="1">
            <a:off x="2356423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76" name="Line 67"/>
          <xdr:cNvSpPr>
            <a:spLocks noChangeShapeType="1"/>
          </xdr:cNvSpPr>
        </xdr:nvSpPr>
        <xdr:spPr bwMode="auto">
          <a:xfrm flipV="1">
            <a:off x="5494120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77" name="Line 68"/>
          <xdr:cNvSpPr>
            <a:spLocks noChangeShapeType="1"/>
          </xdr:cNvSpPr>
        </xdr:nvSpPr>
        <xdr:spPr bwMode="auto">
          <a:xfrm flipV="1">
            <a:off x="6502664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78" name="Line 69"/>
          <xdr:cNvSpPr>
            <a:spLocks noChangeShapeType="1"/>
          </xdr:cNvSpPr>
        </xdr:nvSpPr>
        <xdr:spPr bwMode="auto">
          <a:xfrm flipV="1">
            <a:off x="8183572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79" name="Line 70"/>
          <xdr:cNvSpPr>
            <a:spLocks noChangeShapeType="1"/>
          </xdr:cNvSpPr>
        </xdr:nvSpPr>
        <xdr:spPr bwMode="auto">
          <a:xfrm flipV="1">
            <a:off x="10533529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80" name="Line 71"/>
          <xdr:cNvSpPr>
            <a:spLocks noChangeShapeType="1"/>
          </xdr:cNvSpPr>
        </xdr:nvSpPr>
        <xdr:spPr bwMode="auto">
          <a:xfrm flipV="1">
            <a:off x="1010016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81" name="Line 72"/>
          <xdr:cNvSpPr>
            <a:spLocks noChangeShapeType="1"/>
          </xdr:cNvSpPr>
        </xdr:nvSpPr>
        <xdr:spPr bwMode="auto">
          <a:xfrm flipV="1">
            <a:off x="3371338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82" name="Line 73"/>
          <xdr:cNvSpPr>
            <a:spLocks noChangeShapeType="1"/>
          </xdr:cNvSpPr>
        </xdr:nvSpPr>
        <xdr:spPr bwMode="auto">
          <a:xfrm flipV="1">
            <a:off x="9528300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483" name="Line 74"/>
        <xdr:cNvSpPr>
          <a:spLocks noChangeShapeType="1"/>
        </xdr:cNvSpPr>
      </xdr:nvSpPr>
      <xdr:spPr bwMode="auto">
        <a:xfrm flipV="1">
          <a:off x="476250" y="43910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0</xdr:colOff>
      <xdr:row>31</xdr:row>
      <xdr:rowOff>0</xdr:rowOff>
    </xdr:from>
    <xdr:to>
      <xdr:col>41</xdr:col>
      <xdr:colOff>0</xdr:colOff>
      <xdr:row>32</xdr:row>
      <xdr:rowOff>0</xdr:rowOff>
    </xdr:to>
    <xdr:sp macro="" textlink="">
      <xdr:nvSpPr>
        <xdr:cNvPr id="1484" name="Line 75"/>
        <xdr:cNvSpPr>
          <a:spLocks noChangeShapeType="1"/>
        </xdr:cNvSpPr>
      </xdr:nvSpPr>
      <xdr:spPr bwMode="auto">
        <a:xfrm flipV="1">
          <a:off x="3905250" y="43910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0</xdr:colOff>
      <xdr:row>31</xdr:row>
      <xdr:rowOff>9525</xdr:rowOff>
    </xdr:from>
    <xdr:to>
      <xdr:col>23</xdr:col>
      <xdr:colOff>0</xdr:colOff>
      <xdr:row>31</xdr:row>
      <xdr:rowOff>152400</xdr:rowOff>
    </xdr:to>
    <xdr:sp macro="" textlink="">
      <xdr:nvSpPr>
        <xdr:cNvPr id="1485" name="Line 76"/>
        <xdr:cNvSpPr>
          <a:spLocks noChangeShapeType="1"/>
        </xdr:cNvSpPr>
      </xdr:nvSpPr>
      <xdr:spPr bwMode="auto">
        <a:xfrm flipV="1">
          <a:off x="2190750" y="44005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51</xdr:col>
      <xdr:colOff>0</xdr:colOff>
      <xdr:row>31</xdr:row>
      <xdr:rowOff>0</xdr:rowOff>
    </xdr:from>
    <xdr:to>
      <xdr:col>51</xdr:col>
      <xdr:colOff>0</xdr:colOff>
      <xdr:row>31</xdr:row>
      <xdr:rowOff>152400</xdr:rowOff>
    </xdr:to>
    <xdr:sp macro="" textlink="">
      <xdr:nvSpPr>
        <xdr:cNvPr id="1486" name="Line 77"/>
        <xdr:cNvSpPr>
          <a:spLocks noChangeShapeType="1"/>
        </xdr:cNvSpPr>
      </xdr:nvSpPr>
      <xdr:spPr bwMode="auto">
        <a:xfrm flipV="1">
          <a:off x="4857750" y="4391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60</xdr:col>
      <xdr:colOff>0</xdr:colOff>
      <xdr:row>31</xdr:row>
      <xdr:rowOff>0</xdr:rowOff>
    </xdr:from>
    <xdr:to>
      <xdr:col>60</xdr:col>
      <xdr:colOff>0</xdr:colOff>
      <xdr:row>32</xdr:row>
      <xdr:rowOff>0</xdr:rowOff>
    </xdr:to>
    <xdr:sp macro="" textlink="">
      <xdr:nvSpPr>
        <xdr:cNvPr id="1487" name="Line 78"/>
        <xdr:cNvSpPr>
          <a:spLocks noChangeShapeType="1"/>
        </xdr:cNvSpPr>
      </xdr:nvSpPr>
      <xdr:spPr bwMode="auto">
        <a:xfrm flipV="1">
          <a:off x="5715000" y="43910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75</xdr:col>
      <xdr:colOff>0</xdr:colOff>
      <xdr:row>31</xdr:row>
      <xdr:rowOff>0</xdr:rowOff>
    </xdr:from>
    <xdr:to>
      <xdr:col>75</xdr:col>
      <xdr:colOff>0</xdr:colOff>
      <xdr:row>31</xdr:row>
      <xdr:rowOff>152400</xdr:rowOff>
    </xdr:to>
    <xdr:sp macro="" textlink="">
      <xdr:nvSpPr>
        <xdr:cNvPr id="1488" name="Line 79"/>
        <xdr:cNvSpPr>
          <a:spLocks noChangeShapeType="1"/>
        </xdr:cNvSpPr>
      </xdr:nvSpPr>
      <xdr:spPr bwMode="auto">
        <a:xfrm flipV="1">
          <a:off x="7143750" y="4391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96</xdr:col>
      <xdr:colOff>0</xdr:colOff>
      <xdr:row>31</xdr:row>
      <xdr:rowOff>0</xdr:rowOff>
    </xdr:from>
    <xdr:to>
      <xdr:col>96</xdr:col>
      <xdr:colOff>0</xdr:colOff>
      <xdr:row>31</xdr:row>
      <xdr:rowOff>152400</xdr:rowOff>
    </xdr:to>
    <xdr:sp macro="" textlink="">
      <xdr:nvSpPr>
        <xdr:cNvPr id="1489" name="Line 80"/>
        <xdr:cNvSpPr>
          <a:spLocks noChangeShapeType="1"/>
        </xdr:cNvSpPr>
      </xdr:nvSpPr>
      <xdr:spPr bwMode="auto">
        <a:xfrm flipV="1">
          <a:off x="9144000" y="4391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32</xdr:row>
      <xdr:rowOff>0</xdr:rowOff>
    </xdr:to>
    <xdr:sp macro="" textlink="">
      <xdr:nvSpPr>
        <xdr:cNvPr id="1490" name="Line 81"/>
        <xdr:cNvSpPr>
          <a:spLocks noChangeShapeType="1"/>
        </xdr:cNvSpPr>
      </xdr:nvSpPr>
      <xdr:spPr bwMode="auto">
        <a:xfrm flipV="1">
          <a:off x="1143000" y="43910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9525</xdr:colOff>
      <xdr:row>31</xdr:row>
      <xdr:rowOff>9525</xdr:rowOff>
    </xdr:from>
    <xdr:to>
      <xdr:col>32</xdr:col>
      <xdr:colOff>9525</xdr:colOff>
      <xdr:row>32</xdr:row>
      <xdr:rowOff>0</xdr:rowOff>
    </xdr:to>
    <xdr:sp macro="" textlink="">
      <xdr:nvSpPr>
        <xdr:cNvPr id="1491" name="Line 82"/>
        <xdr:cNvSpPr>
          <a:spLocks noChangeShapeType="1"/>
        </xdr:cNvSpPr>
      </xdr:nvSpPr>
      <xdr:spPr bwMode="auto">
        <a:xfrm flipV="1">
          <a:off x="3057525" y="44005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30</xdr:row>
      <xdr:rowOff>47625</xdr:rowOff>
    </xdr:from>
    <xdr:to>
      <xdr:col>87</xdr:col>
      <xdr:colOff>0</xdr:colOff>
      <xdr:row>32</xdr:row>
      <xdr:rowOff>0</xdr:rowOff>
    </xdr:to>
    <xdr:sp macro="" textlink="">
      <xdr:nvSpPr>
        <xdr:cNvPr id="1492" name="Line 83"/>
        <xdr:cNvSpPr>
          <a:spLocks noChangeShapeType="1"/>
        </xdr:cNvSpPr>
      </xdr:nvSpPr>
      <xdr:spPr bwMode="auto">
        <a:xfrm flipV="1">
          <a:off x="8286750" y="4381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115660</xdr:colOff>
      <xdr:row>43</xdr:row>
      <xdr:rowOff>3403</xdr:rowOff>
    </xdr:from>
    <xdr:to>
      <xdr:col>99</xdr:col>
      <xdr:colOff>0</xdr:colOff>
      <xdr:row>44</xdr:row>
      <xdr:rowOff>2117</xdr:rowOff>
    </xdr:to>
    <xdr:grpSp>
      <xdr:nvGrpSpPr>
        <xdr:cNvPr id="136" name="Groupe 135"/>
        <xdr:cNvGrpSpPr/>
      </xdr:nvGrpSpPr>
      <xdr:grpSpPr>
        <a:xfrm>
          <a:off x="659946" y="6153832"/>
          <a:ext cx="10116911" cy="161999"/>
          <a:chOff x="693964" y="6167438"/>
          <a:chExt cx="10756447" cy="162000"/>
        </a:xfrm>
      </xdr:grpSpPr>
      <xdr:sp macro="" textlink="">
        <xdr:nvSpPr>
          <xdr:cNvPr id="1469" name="Line 18"/>
          <xdr:cNvSpPr>
            <a:spLocks noChangeShapeType="1"/>
          </xdr:cNvSpPr>
        </xdr:nvSpPr>
        <xdr:spPr bwMode="auto">
          <a:xfrm flipV="1">
            <a:off x="11450411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93" name="Line 84"/>
          <xdr:cNvSpPr>
            <a:spLocks noChangeShapeType="1"/>
          </xdr:cNvSpPr>
        </xdr:nvSpPr>
        <xdr:spPr bwMode="auto">
          <a:xfrm flipV="1">
            <a:off x="693964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94" name="Line 85"/>
          <xdr:cNvSpPr>
            <a:spLocks noChangeShapeType="1"/>
          </xdr:cNvSpPr>
        </xdr:nvSpPr>
        <xdr:spPr bwMode="auto">
          <a:xfrm flipV="1">
            <a:off x="4857750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95" name="Line 86"/>
          <xdr:cNvSpPr>
            <a:spLocks noChangeShapeType="1"/>
          </xdr:cNvSpPr>
        </xdr:nvSpPr>
        <xdr:spPr bwMode="auto">
          <a:xfrm flipV="1">
            <a:off x="2775857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96" name="Line 87"/>
          <xdr:cNvSpPr>
            <a:spLocks noChangeShapeType="1"/>
          </xdr:cNvSpPr>
        </xdr:nvSpPr>
        <xdr:spPr bwMode="auto">
          <a:xfrm flipV="1">
            <a:off x="6014357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97" name="Line 88"/>
          <xdr:cNvSpPr>
            <a:spLocks noChangeShapeType="1"/>
          </xdr:cNvSpPr>
        </xdr:nvSpPr>
        <xdr:spPr bwMode="auto">
          <a:xfrm flipV="1">
            <a:off x="7055304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98" name="Line 89"/>
          <xdr:cNvSpPr>
            <a:spLocks noChangeShapeType="1"/>
          </xdr:cNvSpPr>
        </xdr:nvSpPr>
        <xdr:spPr bwMode="auto">
          <a:xfrm flipV="1">
            <a:off x="8790214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99" name="Line 90"/>
          <xdr:cNvSpPr>
            <a:spLocks noChangeShapeType="1"/>
          </xdr:cNvSpPr>
        </xdr:nvSpPr>
        <xdr:spPr bwMode="auto">
          <a:xfrm flipV="1">
            <a:off x="1503589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500" name="Line 91"/>
          <xdr:cNvSpPr>
            <a:spLocks noChangeShapeType="1"/>
          </xdr:cNvSpPr>
        </xdr:nvSpPr>
        <xdr:spPr bwMode="auto">
          <a:xfrm flipV="1">
            <a:off x="3826329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501" name="Line 92"/>
          <xdr:cNvSpPr>
            <a:spLocks noChangeShapeType="1"/>
          </xdr:cNvSpPr>
        </xdr:nvSpPr>
        <xdr:spPr bwMode="auto">
          <a:xfrm flipV="1">
            <a:off x="10178143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12</xdr:col>
      <xdr:colOff>0</xdr:colOff>
      <xdr:row>55</xdr:row>
      <xdr:rowOff>3742</xdr:rowOff>
    </xdr:from>
    <xdr:to>
      <xdr:col>97</xdr:col>
      <xdr:colOff>0</xdr:colOff>
      <xdr:row>56</xdr:row>
      <xdr:rowOff>1096</xdr:rowOff>
    </xdr:to>
    <xdr:grpSp>
      <xdr:nvGrpSpPr>
        <xdr:cNvPr id="134" name="Groupe 133"/>
        <xdr:cNvGrpSpPr/>
      </xdr:nvGrpSpPr>
      <xdr:grpSpPr>
        <a:xfrm>
          <a:off x="1306286" y="7895885"/>
          <a:ext cx="9252857" cy="160640"/>
          <a:chOff x="1371600" y="7934325"/>
          <a:chExt cx="9715500" cy="162000"/>
        </a:xfrm>
      </xdr:grpSpPr>
      <xdr:sp macro="" textlink="">
        <xdr:nvSpPr>
          <xdr:cNvPr id="1502" name="Line 93"/>
          <xdr:cNvSpPr>
            <a:spLocks noChangeShapeType="1"/>
          </xdr:cNvSpPr>
        </xdr:nvSpPr>
        <xdr:spPr bwMode="auto">
          <a:xfrm flipV="1">
            <a:off x="13716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503" name="Line 94"/>
          <xdr:cNvSpPr>
            <a:spLocks noChangeShapeType="1"/>
          </xdr:cNvSpPr>
        </xdr:nvSpPr>
        <xdr:spPr bwMode="auto">
          <a:xfrm flipV="1">
            <a:off x="54864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504" name="Line 95"/>
          <xdr:cNvSpPr>
            <a:spLocks noChangeShapeType="1"/>
          </xdr:cNvSpPr>
        </xdr:nvSpPr>
        <xdr:spPr bwMode="auto">
          <a:xfrm flipV="1">
            <a:off x="34290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505" name="Line 96"/>
          <xdr:cNvSpPr>
            <a:spLocks noChangeShapeType="1"/>
          </xdr:cNvSpPr>
        </xdr:nvSpPr>
        <xdr:spPr bwMode="auto">
          <a:xfrm flipV="1">
            <a:off x="66294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506" name="Line 97"/>
          <xdr:cNvSpPr>
            <a:spLocks noChangeShapeType="1"/>
          </xdr:cNvSpPr>
        </xdr:nvSpPr>
        <xdr:spPr bwMode="auto">
          <a:xfrm flipV="1">
            <a:off x="76581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507" name="Line 98"/>
          <xdr:cNvSpPr>
            <a:spLocks noChangeShapeType="1"/>
          </xdr:cNvSpPr>
        </xdr:nvSpPr>
        <xdr:spPr bwMode="auto">
          <a:xfrm flipV="1">
            <a:off x="21717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508" name="Line 99"/>
          <xdr:cNvSpPr>
            <a:spLocks noChangeShapeType="1"/>
          </xdr:cNvSpPr>
        </xdr:nvSpPr>
        <xdr:spPr bwMode="auto">
          <a:xfrm flipV="1">
            <a:off x="445838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509" name="Line 100"/>
          <xdr:cNvSpPr>
            <a:spLocks noChangeShapeType="1"/>
          </xdr:cNvSpPr>
        </xdr:nvSpPr>
        <xdr:spPr bwMode="auto">
          <a:xfrm flipV="1">
            <a:off x="110871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510" name="Line 101"/>
          <xdr:cNvSpPr>
            <a:spLocks noChangeShapeType="1"/>
          </xdr:cNvSpPr>
        </xdr:nvSpPr>
        <xdr:spPr bwMode="auto">
          <a:xfrm flipV="1">
            <a:off x="84582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511" name="Line 102"/>
          <xdr:cNvSpPr>
            <a:spLocks noChangeShapeType="1"/>
          </xdr:cNvSpPr>
        </xdr:nvSpPr>
        <xdr:spPr bwMode="auto">
          <a:xfrm flipV="1">
            <a:off x="98298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19</xdr:col>
      <xdr:colOff>115660</xdr:colOff>
      <xdr:row>50</xdr:row>
      <xdr:rowOff>27215</xdr:rowOff>
    </xdr:from>
    <xdr:to>
      <xdr:col>29</xdr:col>
      <xdr:colOff>115660</xdr:colOff>
      <xdr:row>51</xdr:row>
      <xdr:rowOff>25929</xdr:rowOff>
    </xdr:to>
    <xdr:grpSp>
      <xdr:nvGrpSpPr>
        <xdr:cNvPr id="135" name="Groupe 134"/>
        <xdr:cNvGrpSpPr/>
      </xdr:nvGrpSpPr>
      <xdr:grpSpPr>
        <a:xfrm>
          <a:off x="2183946" y="7320644"/>
          <a:ext cx="1088571" cy="161999"/>
          <a:chOff x="2313214" y="7320643"/>
          <a:chExt cx="1156607" cy="162000"/>
        </a:xfrm>
      </xdr:grpSpPr>
      <xdr:sp macro="" textlink="">
        <xdr:nvSpPr>
          <xdr:cNvPr id="1473" name="Line 22"/>
          <xdr:cNvSpPr>
            <a:spLocks noChangeShapeType="1"/>
          </xdr:cNvSpPr>
        </xdr:nvSpPr>
        <xdr:spPr bwMode="auto">
          <a:xfrm>
            <a:off x="3469821" y="7320643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512" name="Line 193"/>
          <xdr:cNvSpPr>
            <a:spLocks noChangeShapeType="1"/>
          </xdr:cNvSpPr>
        </xdr:nvSpPr>
        <xdr:spPr bwMode="auto">
          <a:xfrm>
            <a:off x="2313214" y="7320643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</xdr:col>
      <xdr:colOff>438</xdr:colOff>
      <xdr:row>65</xdr:row>
      <xdr:rowOff>834</xdr:rowOff>
    </xdr:from>
    <xdr:to>
      <xdr:col>99</xdr:col>
      <xdr:colOff>113164</xdr:colOff>
      <xdr:row>66</xdr:row>
      <xdr:rowOff>2413</xdr:rowOff>
    </xdr:to>
    <xdr:grpSp>
      <xdr:nvGrpSpPr>
        <xdr:cNvPr id="132" name="Groupe 131"/>
        <xdr:cNvGrpSpPr/>
      </xdr:nvGrpSpPr>
      <xdr:grpSpPr>
        <a:xfrm>
          <a:off x="218152" y="9308120"/>
          <a:ext cx="10671869" cy="164864"/>
          <a:chOff x="231043" y="9149848"/>
          <a:chExt cx="11297082" cy="162000"/>
        </a:xfrm>
      </xdr:grpSpPr>
      <xdr:sp macro="" textlink="">
        <xdr:nvSpPr>
          <xdr:cNvPr id="63" name="Line 1"/>
          <xdr:cNvSpPr>
            <a:spLocks noChangeShapeType="1"/>
          </xdr:cNvSpPr>
        </xdr:nvSpPr>
        <xdr:spPr bwMode="auto">
          <a:xfrm flipV="1">
            <a:off x="3802848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64" name="Line 2"/>
          <xdr:cNvSpPr>
            <a:spLocks noChangeShapeType="1"/>
          </xdr:cNvSpPr>
        </xdr:nvSpPr>
        <xdr:spPr bwMode="auto">
          <a:xfrm flipV="1">
            <a:off x="1727402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65" name="Line 3"/>
          <xdr:cNvSpPr>
            <a:spLocks noChangeShapeType="1"/>
          </xdr:cNvSpPr>
        </xdr:nvSpPr>
        <xdr:spPr bwMode="auto">
          <a:xfrm flipV="1">
            <a:off x="4955875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66" name="Line 4"/>
          <xdr:cNvSpPr>
            <a:spLocks noChangeShapeType="1"/>
          </xdr:cNvSpPr>
        </xdr:nvSpPr>
        <xdr:spPr bwMode="auto">
          <a:xfrm flipV="1">
            <a:off x="5993598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67" name="Line 5"/>
          <xdr:cNvSpPr>
            <a:spLocks noChangeShapeType="1"/>
          </xdr:cNvSpPr>
        </xdr:nvSpPr>
        <xdr:spPr bwMode="auto">
          <a:xfrm flipV="1">
            <a:off x="7723138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68" name="Line 6"/>
          <xdr:cNvSpPr>
            <a:spLocks noChangeShapeType="1"/>
          </xdr:cNvSpPr>
        </xdr:nvSpPr>
        <xdr:spPr bwMode="auto">
          <a:xfrm flipV="1">
            <a:off x="10144494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69" name="Line 7"/>
          <xdr:cNvSpPr>
            <a:spLocks noChangeShapeType="1"/>
          </xdr:cNvSpPr>
        </xdr:nvSpPr>
        <xdr:spPr bwMode="auto">
          <a:xfrm flipV="1">
            <a:off x="11528125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0" name="Line 8"/>
          <xdr:cNvSpPr>
            <a:spLocks noChangeShapeType="1"/>
          </xdr:cNvSpPr>
        </xdr:nvSpPr>
        <xdr:spPr bwMode="auto">
          <a:xfrm flipV="1">
            <a:off x="231043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1" name="Line 9"/>
          <xdr:cNvSpPr>
            <a:spLocks noChangeShapeType="1"/>
          </xdr:cNvSpPr>
        </xdr:nvSpPr>
        <xdr:spPr bwMode="auto">
          <a:xfrm flipV="1">
            <a:off x="2771511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2" name="Line 10"/>
          <xdr:cNvSpPr>
            <a:spLocks noChangeShapeType="1"/>
          </xdr:cNvSpPr>
        </xdr:nvSpPr>
        <xdr:spPr bwMode="auto">
          <a:xfrm flipV="1">
            <a:off x="9106769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20</xdr:col>
      <xdr:colOff>3728</xdr:colOff>
      <xdr:row>60</xdr:row>
      <xdr:rowOff>26001</xdr:rowOff>
    </xdr:from>
    <xdr:to>
      <xdr:col>30</xdr:col>
      <xdr:colOff>3727</xdr:colOff>
      <xdr:row>61</xdr:row>
      <xdr:rowOff>25874</xdr:rowOff>
    </xdr:to>
    <xdr:grpSp>
      <xdr:nvGrpSpPr>
        <xdr:cNvPr id="133" name="Groupe 132"/>
        <xdr:cNvGrpSpPr/>
      </xdr:nvGrpSpPr>
      <xdr:grpSpPr>
        <a:xfrm>
          <a:off x="2180871" y="8734572"/>
          <a:ext cx="1088570" cy="163159"/>
          <a:chOff x="2269462" y="8716841"/>
          <a:chExt cx="1134893" cy="162000"/>
        </a:xfrm>
      </xdr:grpSpPr>
      <xdr:sp macro="" textlink="">
        <xdr:nvSpPr>
          <xdr:cNvPr id="73" name="Line 11"/>
          <xdr:cNvSpPr>
            <a:spLocks noChangeShapeType="1"/>
          </xdr:cNvSpPr>
        </xdr:nvSpPr>
        <xdr:spPr bwMode="auto">
          <a:xfrm>
            <a:off x="2269462" y="8716841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4" name="Line 12"/>
          <xdr:cNvSpPr>
            <a:spLocks noChangeShapeType="1"/>
          </xdr:cNvSpPr>
        </xdr:nvSpPr>
        <xdr:spPr bwMode="auto">
          <a:xfrm>
            <a:off x="3404355" y="8716841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40</xdr:col>
      <xdr:colOff>1715</xdr:colOff>
      <xdr:row>72</xdr:row>
      <xdr:rowOff>28467</xdr:rowOff>
    </xdr:from>
    <xdr:to>
      <xdr:col>50</xdr:col>
      <xdr:colOff>1715</xdr:colOff>
      <xdr:row>73</xdr:row>
      <xdr:rowOff>26637</xdr:rowOff>
    </xdr:to>
    <xdr:grpSp>
      <xdr:nvGrpSpPr>
        <xdr:cNvPr id="131" name="Groupe 130"/>
        <xdr:cNvGrpSpPr/>
      </xdr:nvGrpSpPr>
      <xdr:grpSpPr>
        <a:xfrm>
          <a:off x="4356001" y="10478753"/>
          <a:ext cx="1088571" cy="161455"/>
          <a:chOff x="4616645" y="10377371"/>
          <a:chExt cx="1153732" cy="159156"/>
        </a:xfrm>
      </xdr:grpSpPr>
      <xdr:sp macro="" textlink="">
        <xdr:nvSpPr>
          <xdr:cNvPr id="76" name="Line 16"/>
          <xdr:cNvSpPr>
            <a:spLocks noChangeShapeType="1"/>
          </xdr:cNvSpPr>
        </xdr:nvSpPr>
        <xdr:spPr bwMode="auto">
          <a:xfrm>
            <a:off x="4616645" y="10377371"/>
            <a:ext cx="0" cy="159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7" name="Line 17"/>
          <xdr:cNvSpPr>
            <a:spLocks noChangeShapeType="1"/>
          </xdr:cNvSpPr>
        </xdr:nvSpPr>
        <xdr:spPr bwMode="auto">
          <a:xfrm>
            <a:off x="5770377" y="10377371"/>
            <a:ext cx="0" cy="159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</xdr:col>
      <xdr:colOff>662</xdr:colOff>
      <xdr:row>77</xdr:row>
      <xdr:rowOff>745</xdr:rowOff>
    </xdr:from>
    <xdr:to>
      <xdr:col>93</xdr:col>
      <xdr:colOff>113389</xdr:colOff>
      <xdr:row>77</xdr:row>
      <xdr:rowOff>162745</xdr:rowOff>
    </xdr:to>
    <xdr:grpSp>
      <xdr:nvGrpSpPr>
        <xdr:cNvPr id="123" name="Groupe 122"/>
        <xdr:cNvGrpSpPr/>
      </xdr:nvGrpSpPr>
      <xdr:grpSpPr>
        <a:xfrm>
          <a:off x="218376" y="11049745"/>
          <a:ext cx="10018727" cy="162000"/>
          <a:chOff x="229262" y="11122135"/>
          <a:chExt cx="10514027" cy="162000"/>
        </a:xfrm>
      </xdr:grpSpPr>
      <xdr:sp macro="" textlink="">
        <xdr:nvSpPr>
          <xdr:cNvPr id="75" name="Line 13"/>
          <xdr:cNvSpPr>
            <a:spLocks noChangeShapeType="1"/>
          </xdr:cNvSpPr>
        </xdr:nvSpPr>
        <xdr:spPr bwMode="auto">
          <a:xfrm flipV="1">
            <a:off x="229262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8" name="Line 65"/>
          <xdr:cNvSpPr>
            <a:spLocks noChangeShapeType="1"/>
          </xdr:cNvSpPr>
        </xdr:nvSpPr>
        <xdr:spPr bwMode="auto">
          <a:xfrm flipV="1">
            <a:off x="4456788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9" name="Line 66"/>
          <xdr:cNvSpPr>
            <a:spLocks noChangeShapeType="1"/>
          </xdr:cNvSpPr>
        </xdr:nvSpPr>
        <xdr:spPr bwMode="auto">
          <a:xfrm flipH="1" flipV="1">
            <a:off x="2400300" y="11122135"/>
            <a:ext cx="2898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80" name="Line 67"/>
          <xdr:cNvSpPr>
            <a:spLocks noChangeShapeType="1"/>
          </xdr:cNvSpPr>
        </xdr:nvSpPr>
        <xdr:spPr bwMode="auto">
          <a:xfrm flipV="1">
            <a:off x="5599788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81" name="Line 68"/>
          <xdr:cNvSpPr>
            <a:spLocks noChangeShapeType="1"/>
          </xdr:cNvSpPr>
        </xdr:nvSpPr>
        <xdr:spPr bwMode="auto">
          <a:xfrm flipV="1">
            <a:off x="6628489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82" name="Line 69"/>
          <xdr:cNvSpPr>
            <a:spLocks noChangeShapeType="1"/>
          </xdr:cNvSpPr>
        </xdr:nvSpPr>
        <xdr:spPr bwMode="auto">
          <a:xfrm flipV="1">
            <a:off x="8342988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83" name="Line 70"/>
          <xdr:cNvSpPr>
            <a:spLocks noChangeShapeType="1"/>
          </xdr:cNvSpPr>
        </xdr:nvSpPr>
        <xdr:spPr bwMode="auto">
          <a:xfrm flipV="1">
            <a:off x="10743289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84" name="Line 71"/>
          <xdr:cNvSpPr>
            <a:spLocks noChangeShapeType="1"/>
          </xdr:cNvSpPr>
        </xdr:nvSpPr>
        <xdr:spPr bwMode="auto">
          <a:xfrm flipV="1">
            <a:off x="1029362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85" name="Line 72"/>
          <xdr:cNvSpPr>
            <a:spLocks noChangeShapeType="1"/>
          </xdr:cNvSpPr>
        </xdr:nvSpPr>
        <xdr:spPr bwMode="auto">
          <a:xfrm flipV="1">
            <a:off x="3437282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86" name="Line 73"/>
          <xdr:cNvSpPr>
            <a:spLocks noChangeShapeType="1"/>
          </xdr:cNvSpPr>
        </xdr:nvSpPr>
        <xdr:spPr bwMode="auto">
          <a:xfrm flipV="1">
            <a:off x="9714588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70</xdr:col>
      <xdr:colOff>330</xdr:colOff>
      <xdr:row>84</xdr:row>
      <xdr:rowOff>26071</xdr:rowOff>
    </xdr:from>
    <xdr:to>
      <xdr:col>80</xdr:col>
      <xdr:colOff>330</xdr:colOff>
      <xdr:row>85</xdr:row>
      <xdr:rowOff>24241</xdr:rowOff>
    </xdr:to>
    <xdr:grpSp>
      <xdr:nvGrpSpPr>
        <xdr:cNvPr id="125" name="Groupe 124"/>
        <xdr:cNvGrpSpPr/>
      </xdr:nvGrpSpPr>
      <xdr:grpSpPr>
        <a:xfrm>
          <a:off x="7620330" y="12218071"/>
          <a:ext cx="1088571" cy="161456"/>
          <a:chOff x="8001330" y="12304477"/>
          <a:chExt cx="1143000" cy="162000"/>
        </a:xfrm>
      </xdr:grpSpPr>
      <xdr:sp macro="" textlink="">
        <xdr:nvSpPr>
          <xdr:cNvPr id="87" name="Line 14"/>
          <xdr:cNvSpPr>
            <a:spLocks noChangeShapeType="1"/>
          </xdr:cNvSpPr>
        </xdr:nvSpPr>
        <xdr:spPr bwMode="auto">
          <a:xfrm>
            <a:off x="8001330" y="12304477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88" name="Line 15"/>
          <xdr:cNvSpPr>
            <a:spLocks noChangeShapeType="1"/>
          </xdr:cNvSpPr>
        </xdr:nvSpPr>
        <xdr:spPr bwMode="auto">
          <a:xfrm>
            <a:off x="9144330" y="12304477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5</xdr:col>
      <xdr:colOff>331</xdr:colOff>
      <xdr:row>89</xdr:row>
      <xdr:rowOff>3726</xdr:rowOff>
    </xdr:from>
    <xdr:to>
      <xdr:col>96</xdr:col>
      <xdr:colOff>330</xdr:colOff>
      <xdr:row>90</xdr:row>
      <xdr:rowOff>1896</xdr:rowOff>
    </xdr:to>
    <xdr:grpSp>
      <xdr:nvGrpSpPr>
        <xdr:cNvPr id="124" name="Groupe 123"/>
        <xdr:cNvGrpSpPr/>
      </xdr:nvGrpSpPr>
      <xdr:grpSpPr>
        <a:xfrm>
          <a:off x="544617" y="12794440"/>
          <a:ext cx="9905999" cy="161456"/>
          <a:chOff x="571831" y="12870096"/>
          <a:chExt cx="10401299" cy="162000"/>
        </a:xfrm>
      </xdr:grpSpPr>
      <xdr:sp macro="" textlink="">
        <xdr:nvSpPr>
          <xdr:cNvPr id="89" name="Line 74"/>
          <xdr:cNvSpPr>
            <a:spLocks noChangeShapeType="1"/>
          </xdr:cNvSpPr>
        </xdr:nvSpPr>
        <xdr:spPr bwMode="auto">
          <a:xfrm flipV="1">
            <a:off x="571831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0" name="Line 75"/>
          <xdr:cNvSpPr>
            <a:spLocks noChangeShapeType="1"/>
          </xdr:cNvSpPr>
        </xdr:nvSpPr>
        <xdr:spPr bwMode="auto">
          <a:xfrm flipV="1">
            <a:off x="4686630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1" name="Line 76"/>
          <xdr:cNvSpPr>
            <a:spLocks noChangeShapeType="1"/>
          </xdr:cNvSpPr>
        </xdr:nvSpPr>
        <xdr:spPr bwMode="auto">
          <a:xfrm flipV="1">
            <a:off x="2629230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2" name="Line 77"/>
          <xdr:cNvSpPr>
            <a:spLocks noChangeShapeType="1"/>
          </xdr:cNvSpPr>
        </xdr:nvSpPr>
        <xdr:spPr bwMode="auto">
          <a:xfrm flipV="1">
            <a:off x="5829631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3" name="Line 78"/>
          <xdr:cNvSpPr>
            <a:spLocks noChangeShapeType="1"/>
          </xdr:cNvSpPr>
        </xdr:nvSpPr>
        <xdr:spPr bwMode="auto">
          <a:xfrm flipV="1">
            <a:off x="6858330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4" name="Line 79"/>
          <xdr:cNvSpPr>
            <a:spLocks noChangeShapeType="1"/>
          </xdr:cNvSpPr>
        </xdr:nvSpPr>
        <xdr:spPr bwMode="auto">
          <a:xfrm flipV="1">
            <a:off x="8572830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5" name="Line 80"/>
          <xdr:cNvSpPr>
            <a:spLocks noChangeShapeType="1"/>
          </xdr:cNvSpPr>
        </xdr:nvSpPr>
        <xdr:spPr bwMode="auto">
          <a:xfrm flipV="1">
            <a:off x="10973130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6" name="Line 81"/>
          <xdr:cNvSpPr>
            <a:spLocks noChangeShapeType="1"/>
          </xdr:cNvSpPr>
        </xdr:nvSpPr>
        <xdr:spPr bwMode="auto">
          <a:xfrm flipV="1">
            <a:off x="1371931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7" name="Line 82"/>
          <xdr:cNvSpPr>
            <a:spLocks noChangeShapeType="1"/>
          </xdr:cNvSpPr>
        </xdr:nvSpPr>
        <xdr:spPr bwMode="auto">
          <a:xfrm flipV="1">
            <a:off x="3682364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8" name="Line 83"/>
          <xdr:cNvSpPr>
            <a:spLocks noChangeShapeType="1"/>
          </xdr:cNvSpPr>
        </xdr:nvSpPr>
        <xdr:spPr bwMode="auto">
          <a:xfrm flipV="1">
            <a:off x="9944430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50</xdr:col>
      <xdr:colOff>1419</xdr:colOff>
      <xdr:row>96</xdr:row>
      <xdr:rowOff>27006</xdr:rowOff>
    </xdr:from>
    <xdr:to>
      <xdr:col>60</xdr:col>
      <xdr:colOff>1419</xdr:colOff>
      <xdr:row>97</xdr:row>
      <xdr:rowOff>25720</xdr:rowOff>
    </xdr:to>
    <xdr:grpSp>
      <xdr:nvGrpSpPr>
        <xdr:cNvPr id="127" name="Groupe 126"/>
        <xdr:cNvGrpSpPr/>
      </xdr:nvGrpSpPr>
      <xdr:grpSpPr>
        <a:xfrm>
          <a:off x="5444276" y="13960720"/>
          <a:ext cx="1088572" cy="162000"/>
          <a:chOff x="5716419" y="14053930"/>
          <a:chExt cx="1143000" cy="162000"/>
        </a:xfrm>
      </xdr:grpSpPr>
      <xdr:sp macro="" textlink="">
        <xdr:nvSpPr>
          <xdr:cNvPr id="100" name="Line 19"/>
          <xdr:cNvSpPr>
            <a:spLocks noChangeShapeType="1"/>
          </xdr:cNvSpPr>
        </xdr:nvSpPr>
        <xdr:spPr bwMode="auto">
          <a:xfrm>
            <a:off x="5716419" y="1405393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1" name="Line 20"/>
          <xdr:cNvSpPr>
            <a:spLocks noChangeShapeType="1"/>
          </xdr:cNvSpPr>
        </xdr:nvSpPr>
        <xdr:spPr bwMode="auto">
          <a:xfrm>
            <a:off x="6859419" y="1405393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6</xdr:col>
      <xdr:colOff>330</xdr:colOff>
      <xdr:row>101</xdr:row>
      <xdr:rowOff>4390</xdr:rowOff>
    </xdr:from>
    <xdr:to>
      <xdr:col>99</xdr:col>
      <xdr:colOff>330</xdr:colOff>
      <xdr:row>102</xdr:row>
      <xdr:rowOff>2560</xdr:rowOff>
    </xdr:to>
    <xdr:grpSp>
      <xdr:nvGrpSpPr>
        <xdr:cNvPr id="126" name="Groupe 125"/>
        <xdr:cNvGrpSpPr/>
      </xdr:nvGrpSpPr>
      <xdr:grpSpPr>
        <a:xfrm>
          <a:off x="653473" y="14536819"/>
          <a:ext cx="10123714" cy="161455"/>
          <a:chOff x="686130" y="14630980"/>
          <a:chExt cx="10629900" cy="162000"/>
        </a:xfrm>
      </xdr:grpSpPr>
      <xdr:sp macro="" textlink="">
        <xdr:nvSpPr>
          <xdr:cNvPr id="99" name="Line 18"/>
          <xdr:cNvSpPr>
            <a:spLocks noChangeShapeType="1"/>
          </xdr:cNvSpPr>
        </xdr:nvSpPr>
        <xdr:spPr bwMode="auto">
          <a:xfrm flipV="1">
            <a:off x="11316030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2" name="Line 84"/>
          <xdr:cNvSpPr>
            <a:spLocks noChangeShapeType="1"/>
          </xdr:cNvSpPr>
        </xdr:nvSpPr>
        <xdr:spPr bwMode="auto">
          <a:xfrm flipV="1">
            <a:off x="686130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3" name="Line 85"/>
          <xdr:cNvSpPr>
            <a:spLocks noChangeShapeType="1"/>
          </xdr:cNvSpPr>
        </xdr:nvSpPr>
        <xdr:spPr bwMode="auto">
          <a:xfrm flipV="1">
            <a:off x="4800931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4" name="Line 86"/>
          <xdr:cNvSpPr>
            <a:spLocks noChangeShapeType="1"/>
          </xdr:cNvSpPr>
        </xdr:nvSpPr>
        <xdr:spPr bwMode="auto">
          <a:xfrm flipV="1">
            <a:off x="2743530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5" name="Line 87"/>
          <xdr:cNvSpPr>
            <a:spLocks noChangeShapeType="1"/>
          </xdr:cNvSpPr>
        </xdr:nvSpPr>
        <xdr:spPr bwMode="auto">
          <a:xfrm flipV="1">
            <a:off x="5943930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6" name="Line 88"/>
          <xdr:cNvSpPr>
            <a:spLocks noChangeShapeType="1"/>
          </xdr:cNvSpPr>
        </xdr:nvSpPr>
        <xdr:spPr bwMode="auto">
          <a:xfrm flipV="1">
            <a:off x="6972631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7" name="Line 89"/>
          <xdr:cNvSpPr>
            <a:spLocks noChangeShapeType="1"/>
          </xdr:cNvSpPr>
        </xdr:nvSpPr>
        <xdr:spPr bwMode="auto">
          <a:xfrm flipV="1">
            <a:off x="8687130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8" name="Line 90"/>
          <xdr:cNvSpPr>
            <a:spLocks noChangeShapeType="1"/>
          </xdr:cNvSpPr>
        </xdr:nvSpPr>
        <xdr:spPr bwMode="auto">
          <a:xfrm flipV="1">
            <a:off x="1486230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9" name="Line 91"/>
          <xdr:cNvSpPr>
            <a:spLocks noChangeShapeType="1"/>
          </xdr:cNvSpPr>
        </xdr:nvSpPr>
        <xdr:spPr bwMode="auto">
          <a:xfrm flipV="1">
            <a:off x="3796664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0" name="Line 92"/>
          <xdr:cNvSpPr>
            <a:spLocks noChangeShapeType="1"/>
          </xdr:cNvSpPr>
        </xdr:nvSpPr>
        <xdr:spPr bwMode="auto">
          <a:xfrm flipV="1">
            <a:off x="10058731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12</xdr:col>
      <xdr:colOff>1598</xdr:colOff>
      <xdr:row>113</xdr:row>
      <xdr:rowOff>4881</xdr:rowOff>
    </xdr:from>
    <xdr:to>
      <xdr:col>97</xdr:col>
      <xdr:colOff>1598</xdr:colOff>
      <xdr:row>114</xdr:row>
      <xdr:rowOff>3051</xdr:rowOff>
    </xdr:to>
    <xdr:grpSp>
      <xdr:nvGrpSpPr>
        <xdr:cNvPr id="130" name="Groupe 129"/>
        <xdr:cNvGrpSpPr/>
      </xdr:nvGrpSpPr>
      <xdr:grpSpPr>
        <a:xfrm>
          <a:off x="1307884" y="16279024"/>
          <a:ext cx="9252857" cy="161456"/>
          <a:chOff x="1341667" y="16460140"/>
          <a:chExt cx="9492155" cy="162394"/>
        </a:xfrm>
      </xdr:grpSpPr>
      <xdr:sp macro="" textlink="">
        <xdr:nvSpPr>
          <xdr:cNvPr id="112" name="Line 93"/>
          <xdr:cNvSpPr>
            <a:spLocks noChangeShapeType="1"/>
          </xdr:cNvSpPr>
        </xdr:nvSpPr>
        <xdr:spPr bwMode="auto">
          <a:xfrm flipV="1">
            <a:off x="1341667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3" name="Line 94"/>
          <xdr:cNvSpPr>
            <a:spLocks noChangeShapeType="1"/>
          </xdr:cNvSpPr>
        </xdr:nvSpPr>
        <xdr:spPr bwMode="auto">
          <a:xfrm flipV="1">
            <a:off x="5360276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4" name="Line 95"/>
          <xdr:cNvSpPr>
            <a:spLocks noChangeShapeType="1"/>
          </xdr:cNvSpPr>
        </xdr:nvSpPr>
        <xdr:spPr bwMode="auto">
          <a:xfrm flipV="1">
            <a:off x="3350172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5" name="Line 96"/>
          <xdr:cNvSpPr>
            <a:spLocks noChangeShapeType="1"/>
          </xdr:cNvSpPr>
        </xdr:nvSpPr>
        <xdr:spPr bwMode="auto">
          <a:xfrm flipV="1">
            <a:off x="6478598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6" name="Line 97"/>
          <xdr:cNvSpPr>
            <a:spLocks noChangeShapeType="1"/>
          </xdr:cNvSpPr>
        </xdr:nvSpPr>
        <xdr:spPr bwMode="auto">
          <a:xfrm flipV="1">
            <a:off x="7482052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7" name="Line 98"/>
          <xdr:cNvSpPr>
            <a:spLocks noChangeShapeType="1"/>
          </xdr:cNvSpPr>
        </xdr:nvSpPr>
        <xdr:spPr bwMode="auto">
          <a:xfrm flipV="1">
            <a:off x="2121776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8" name="Line 99"/>
          <xdr:cNvSpPr>
            <a:spLocks noChangeShapeType="1"/>
          </xdr:cNvSpPr>
        </xdr:nvSpPr>
        <xdr:spPr bwMode="auto">
          <a:xfrm flipV="1">
            <a:off x="4355965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9" name="Line 100"/>
          <xdr:cNvSpPr>
            <a:spLocks noChangeShapeType="1"/>
          </xdr:cNvSpPr>
        </xdr:nvSpPr>
        <xdr:spPr bwMode="auto">
          <a:xfrm flipV="1">
            <a:off x="10833822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20" name="Line 101"/>
          <xdr:cNvSpPr>
            <a:spLocks noChangeShapeType="1"/>
          </xdr:cNvSpPr>
        </xdr:nvSpPr>
        <xdr:spPr bwMode="auto">
          <a:xfrm flipV="1">
            <a:off x="8263759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21" name="Line 102"/>
          <xdr:cNvSpPr>
            <a:spLocks noChangeShapeType="1"/>
          </xdr:cNvSpPr>
        </xdr:nvSpPr>
        <xdr:spPr bwMode="auto">
          <a:xfrm flipV="1">
            <a:off x="9605425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19</xdr:col>
      <xdr:colOff>115660</xdr:colOff>
      <xdr:row>108</xdr:row>
      <xdr:rowOff>24965</xdr:rowOff>
    </xdr:from>
    <xdr:to>
      <xdr:col>29</xdr:col>
      <xdr:colOff>115660</xdr:colOff>
      <xdr:row>109</xdr:row>
      <xdr:rowOff>25773</xdr:rowOff>
    </xdr:to>
    <xdr:grpSp>
      <xdr:nvGrpSpPr>
        <xdr:cNvPr id="128" name="Groupe 127"/>
        <xdr:cNvGrpSpPr/>
      </xdr:nvGrpSpPr>
      <xdr:grpSpPr>
        <a:xfrm>
          <a:off x="2183946" y="15700394"/>
          <a:ext cx="1088571" cy="164093"/>
          <a:chOff x="2286000" y="15597556"/>
          <a:chExt cx="1143000" cy="162000"/>
        </a:xfrm>
      </xdr:grpSpPr>
      <xdr:sp macro="" textlink="">
        <xdr:nvSpPr>
          <xdr:cNvPr id="111" name="Line 22"/>
          <xdr:cNvSpPr>
            <a:spLocks noChangeShapeType="1"/>
          </xdr:cNvSpPr>
        </xdr:nvSpPr>
        <xdr:spPr bwMode="auto">
          <a:xfrm>
            <a:off x="3429000" y="1559755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22" name="Line 193"/>
          <xdr:cNvSpPr>
            <a:spLocks noChangeShapeType="1"/>
          </xdr:cNvSpPr>
        </xdr:nvSpPr>
        <xdr:spPr bwMode="auto">
          <a:xfrm>
            <a:off x="2286000" y="1559755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3039</xdr:rowOff>
    </xdr:from>
    <xdr:to>
      <xdr:col>100</xdr:col>
      <xdr:colOff>0</xdr:colOff>
      <xdr:row>8</xdr:row>
      <xdr:rowOff>2912</xdr:rowOff>
    </xdr:to>
    <xdr:grpSp>
      <xdr:nvGrpSpPr>
        <xdr:cNvPr id="2" name="Groupe 1"/>
        <xdr:cNvGrpSpPr/>
      </xdr:nvGrpSpPr>
      <xdr:grpSpPr>
        <a:xfrm>
          <a:off x="227239" y="928325"/>
          <a:ext cx="10658475" cy="163158"/>
          <a:chOff x="236504" y="915008"/>
          <a:chExt cx="11112432" cy="162000"/>
        </a:xfrm>
      </xdr:grpSpPr>
      <xdr:sp macro="" textlink="">
        <xdr:nvSpPr>
          <xdr:cNvPr id="3" name="Line 1"/>
          <xdr:cNvSpPr>
            <a:spLocks noChangeShapeType="1"/>
          </xdr:cNvSpPr>
        </xdr:nvSpPr>
        <xdr:spPr bwMode="auto">
          <a:xfrm flipV="1">
            <a:off x="3745149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4" name="Line 2"/>
          <xdr:cNvSpPr>
            <a:spLocks noChangeShapeType="1"/>
          </xdr:cNvSpPr>
        </xdr:nvSpPr>
        <xdr:spPr bwMode="auto">
          <a:xfrm flipV="1">
            <a:off x="1702340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5" name="Line 3"/>
          <xdr:cNvSpPr>
            <a:spLocks noChangeShapeType="1"/>
          </xdr:cNvSpPr>
        </xdr:nvSpPr>
        <xdr:spPr bwMode="auto">
          <a:xfrm flipV="1">
            <a:off x="4880043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 flipV="1">
            <a:off x="5901447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" name="Line 5"/>
          <xdr:cNvSpPr>
            <a:spLocks noChangeShapeType="1"/>
          </xdr:cNvSpPr>
        </xdr:nvSpPr>
        <xdr:spPr bwMode="auto">
          <a:xfrm flipV="1">
            <a:off x="7603787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8" name="Line 6"/>
          <xdr:cNvSpPr>
            <a:spLocks noChangeShapeType="1"/>
          </xdr:cNvSpPr>
        </xdr:nvSpPr>
        <xdr:spPr bwMode="auto">
          <a:xfrm flipV="1">
            <a:off x="9987064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 flipV="1">
            <a:off x="11348936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" name="Line 8"/>
          <xdr:cNvSpPr>
            <a:spLocks noChangeShapeType="1"/>
          </xdr:cNvSpPr>
        </xdr:nvSpPr>
        <xdr:spPr bwMode="auto">
          <a:xfrm flipV="1">
            <a:off x="236504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" name="Line 9"/>
          <xdr:cNvSpPr>
            <a:spLocks noChangeShapeType="1"/>
          </xdr:cNvSpPr>
        </xdr:nvSpPr>
        <xdr:spPr bwMode="auto">
          <a:xfrm flipV="1">
            <a:off x="2733270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 flipV="1">
            <a:off x="8965660" y="91500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19</xdr:col>
      <xdr:colOff>113489</xdr:colOff>
      <xdr:row>2</xdr:row>
      <xdr:rowOff>20265</xdr:rowOff>
    </xdr:from>
    <xdr:to>
      <xdr:col>30</xdr:col>
      <xdr:colOff>0</xdr:colOff>
      <xdr:row>3</xdr:row>
      <xdr:rowOff>20137</xdr:rowOff>
    </xdr:to>
    <xdr:grpSp>
      <xdr:nvGrpSpPr>
        <xdr:cNvPr id="13" name="Groupe 12"/>
        <xdr:cNvGrpSpPr/>
      </xdr:nvGrpSpPr>
      <xdr:grpSpPr>
        <a:xfrm>
          <a:off x="2181775" y="346836"/>
          <a:ext cx="1083939" cy="163158"/>
          <a:chOff x="2269787" y="324255"/>
          <a:chExt cx="1134894" cy="162000"/>
        </a:xfrm>
      </xdr:grpSpPr>
      <xdr:sp macro="" textlink="">
        <xdr:nvSpPr>
          <xdr:cNvPr id="14" name="Line 11"/>
          <xdr:cNvSpPr>
            <a:spLocks noChangeShapeType="1"/>
          </xdr:cNvSpPr>
        </xdr:nvSpPr>
        <xdr:spPr bwMode="auto">
          <a:xfrm>
            <a:off x="2269787" y="32425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5" name="Line 12"/>
          <xdr:cNvSpPr>
            <a:spLocks noChangeShapeType="1"/>
          </xdr:cNvSpPr>
        </xdr:nvSpPr>
        <xdr:spPr bwMode="auto">
          <a:xfrm>
            <a:off x="3404681" y="32425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70</xdr:col>
      <xdr:colOff>2381</xdr:colOff>
      <xdr:row>26</xdr:row>
      <xdr:rowOff>33333</xdr:rowOff>
    </xdr:from>
    <xdr:to>
      <xdr:col>80</xdr:col>
      <xdr:colOff>2381</xdr:colOff>
      <xdr:row>27</xdr:row>
      <xdr:rowOff>33408</xdr:rowOff>
    </xdr:to>
    <xdr:grpSp>
      <xdr:nvGrpSpPr>
        <xdr:cNvPr id="16" name="Groupe 15"/>
        <xdr:cNvGrpSpPr/>
      </xdr:nvGrpSpPr>
      <xdr:grpSpPr>
        <a:xfrm>
          <a:off x="7622381" y="3843333"/>
          <a:ext cx="1088571" cy="163361"/>
          <a:chOff x="8001000" y="3790949"/>
          <a:chExt cx="1143000" cy="162000"/>
        </a:xfrm>
      </xdr:grpSpPr>
      <xdr:sp macro="" textlink="">
        <xdr:nvSpPr>
          <xdr:cNvPr id="17" name="Line 14"/>
          <xdr:cNvSpPr>
            <a:spLocks noChangeShapeType="1"/>
          </xdr:cNvSpPr>
        </xdr:nvSpPr>
        <xdr:spPr bwMode="auto">
          <a:xfrm>
            <a:off x="8001000" y="3790949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8" name="Line 15"/>
          <xdr:cNvSpPr>
            <a:spLocks noChangeShapeType="1"/>
          </xdr:cNvSpPr>
        </xdr:nvSpPr>
        <xdr:spPr bwMode="auto">
          <a:xfrm>
            <a:off x="9144000" y="3790949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40</xdr:col>
      <xdr:colOff>4053</xdr:colOff>
      <xdr:row>14</xdr:row>
      <xdr:rowOff>20265</xdr:rowOff>
    </xdr:from>
    <xdr:to>
      <xdr:col>50</xdr:col>
      <xdr:colOff>0</xdr:colOff>
      <xdr:row>15</xdr:row>
      <xdr:rowOff>20137</xdr:rowOff>
    </xdr:to>
    <xdr:grpSp>
      <xdr:nvGrpSpPr>
        <xdr:cNvPr id="19" name="Groupe 18"/>
        <xdr:cNvGrpSpPr/>
      </xdr:nvGrpSpPr>
      <xdr:grpSpPr>
        <a:xfrm>
          <a:off x="4358339" y="2088551"/>
          <a:ext cx="1084518" cy="163157"/>
          <a:chOff x="4543627" y="2059021"/>
          <a:chExt cx="1130841" cy="162000"/>
        </a:xfrm>
      </xdr:grpSpPr>
      <xdr:sp macro="" textlink="">
        <xdr:nvSpPr>
          <xdr:cNvPr id="20" name="Line 16"/>
          <xdr:cNvSpPr>
            <a:spLocks noChangeShapeType="1"/>
          </xdr:cNvSpPr>
        </xdr:nvSpPr>
        <xdr:spPr bwMode="auto">
          <a:xfrm>
            <a:off x="4543627" y="2059021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1" name="Line 17"/>
          <xdr:cNvSpPr>
            <a:spLocks noChangeShapeType="1"/>
          </xdr:cNvSpPr>
        </xdr:nvSpPr>
        <xdr:spPr bwMode="auto">
          <a:xfrm>
            <a:off x="5674468" y="2059021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50</xdr:col>
      <xdr:colOff>0</xdr:colOff>
      <xdr:row>38</xdr:row>
      <xdr:rowOff>0</xdr:rowOff>
    </xdr:from>
    <xdr:to>
      <xdr:col>50</xdr:col>
      <xdr:colOff>0</xdr:colOff>
      <xdr:row>39</xdr:row>
      <xdr:rowOff>9525</xdr:rowOff>
    </xdr:to>
    <xdr:sp macro="" textlink="">
      <xdr:nvSpPr>
        <xdr:cNvPr id="22" name="Line 19"/>
        <xdr:cNvSpPr>
          <a:spLocks noChangeShapeType="1"/>
        </xdr:cNvSpPr>
      </xdr:nvSpPr>
      <xdr:spPr bwMode="auto">
        <a:xfrm>
          <a:off x="5715000" y="5524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60</xdr:col>
      <xdr:colOff>0</xdr:colOff>
      <xdr:row>38</xdr:row>
      <xdr:rowOff>0</xdr:rowOff>
    </xdr:from>
    <xdr:to>
      <xdr:col>60</xdr:col>
      <xdr:colOff>0</xdr:colOff>
      <xdr:row>39</xdr:row>
      <xdr:rowOff>0</xdr:rowOff>
    </xdr:to>
    <xdr:sp macro="" textlink="">
      <xdr:nvSpPr>
        <xdr:cNvPr id="23" name="Line 20"/>
        <xdr:cNvSpPr>
          <a:spLocks noChangeShapeType="1"/>
        </xdr:cNvSpPr>
      </xdr:nvSpPr>
      <xdr:spPr bwMode="auto">
        <a:xfrm>
          <a:off x="6858000" y="55245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1476</xdr:colOff>
      <xdr:row>19</xdr:row>
      <xdr:rowOff>3039</xdr:rowOff>
    </xdr:from>
    <xdr:to>
      <xdr:col>94</xdr:col>
      <xdr:colOff>0</xdr:colOff>
      <xdr:row>20</xdr:row>
      <xdr:rowOff>2912</xdr:rowOff>
    </xdr:to>
    <xdr:grpSp>
      <xdr:nvGrpSpPr>
        <xdr:cNvPr id="24" name="Groupe 23"/>
        <xdr:cNvGrpSpPr/>
      </xdr:nvGrpSpPr>
      <xdr:grpSpPr>
        <a:xfrm>
          <a:off x="219190" y="2670039"/>
          <a:ext cx="10013381" cy="163159"/>
          <a:chOff x="225594" y="2580392"/>
          <a:chExt cx="10307935" cy="156755"/>
        </a:xfrm>
      </xdr:grpSpPr>
      <xdr:sp macro="" textlink="">
        <xdr:nvSpPr>
          <xdr:cNvPr id="25" name="Line 13"/>
          <xdr:cNvSpPr>
            <a:spLocks noChangeShapeType="1"/>
          </xdr:cNvSpPr>
        </xdr:nvSpPr>
        <xdr:spPr bwMode="auto">
          <a:xfrm flipV="1">
            <a:off x="225594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6" name="Line 65"/>
          <xdr:cNvSpPr>
            <a:spLocks noChangeShapeType="1"/>
          </xdr:cNvSpPr>
        </xdr:nvSpPr>
        <xdr:spPr bwMode="auto">
          <a:xfrm flipV="1">
            <a:off x="4373513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7" name="Line 66"/>
          <xdr:cNvSpPr>
            <a:spLocks noChangeShapeType="1"/>
          </xdr:cNvSpPr>
        </xdr:nvSpPr>
        <xdr:spPr bwMode="auto">
          <a:xfrm flipV="1">
            <a:off x="2356423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8" name="Line 67"/>
          <xdr:cNvSpPr>
            <a:spLocks noChangeShapeType="1"/>
          </xdr:cNvSpPr>
        </xdr:nvSpPr>
        <xdr:spPr bwMode="auto">
          <a:xfrm flipV="1">
            <a:off x="5494120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9" name="Line 68"/>
          <xdr:cNvSpPr>
            <a:spLocks noChangeShapeType="1"/>
          </xdr:cNvSpPr>
        </xdr:nvSpPr>
        <xdr:spPr bwMode="auto">
          <a:xfrm flipV="1">
            <a:off x="6502664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0" name="Line 69"/>
          <xdr:cNvSpPr>
            <a:spLocks noChangeShapeType="1"/>
          </xdr:cNvSpPr>
        </xdr:nvSpPr>
        <xdr:spPr bwMode="auto">
          <a:xfrm flipV="1">
            <a:off x="8183572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1" name="Line 70"/>
          <xdr:cNvSpPr>
            <a:spLocks noChangeShapeType="1"/>
          </xdr:cNvSpPr>
        </xdr:nvSpPr>
        <xdr:spPr bwMode="auto">
          <a:xfrm flipV="1">
            <a:off x="10533529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2" name="Line 71"/>
          <xdr:cNvSpPr>
            <a:spLocks noChangeShapeType="1"/>
          </xdr:cNvSpPr>
        </xdr:nvSpPr>
        <xdr:spPr bwMode="auto">
          <a:xfrm flipV="1">
            <a:off x="1010016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3" name="Line 72"/>
          <xdr:cNvSpPr>
            <a:spLocks noChangeShapeType="1"/>
          </xdr:cNvSpPr>
        </xdr:nvSpPr>
        <xdr:spPr bwMode="auto">
          <a:xfrm flipV="1">
            <a:off x="3371338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4" name="Line 73"/>
          <xdr:cNvSpPr>
            <a:spLocks noChangeShapeType="1"/>
          </xdr:cNvSpPr>
        </xdr:nvSpPr>
        <xdr:spPr bwMode="auto">
          <a:xfrm flipV="1">
            <a:off x="9528300" y="2580392"/>
            <a:ext cx="0" cy="1567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5" name="Line 74"/>
        <xdr:cNvSpPr>
          <a:spLocks noChangeShapeType="1"/>
        </xdr:cNvSpPr>
      </xdr:nvSpPr>
      <xdr:spPr bwMode="auto">
        <a:xfrm flipV="1">
          <a:off x="571500" y="43910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0</xdr:colOff>
      <xdr:row>31</xdr:row>
      <xdr:rowOff>0</xdr:rowOff>
    </xdr:from>
    <xdr:to>
      <xdr:col>41</xdr:col>
      <xdr:colOff>0</xdr:colOff>
      <xdr:row>32</xdr:row>
      <xdr:rowOff>0</xdr:rowOff>
    </xdr:to>
    <xdr:sp macro="" textlink="">
      <xdr:nvSpPr>
        <xdr:cNvPr id="36" name="Line 75"/>
        <xdr:cNvSpPr>
          <a:spLocks noChangeShapeType="1"/>
        </xdr:cNvSpPr>
      </xdr:nvSpPr>
      <xdr:spPr bwMode="auto">
        <a:xfrm flipV="1">
          <a:off x="4686300" y="43910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0</xdr:colOff>
      <xdr:row>31</xdr:row>
      <xdr:rowOff>9525</xdr:rowOff>
    </xdr:from>
    <xdr:to>
      <xdr:col>23</xdr:col>
      <xdr:colOff>0</xdr:colOff>
      <xdr:row>31</xdr:row>
      <xdr:rowOff>152400</xdr:rowOff>
    </xdr:to>
    <xdr:sp macro="" textlink="">
      <xdr:nvSpPr>
        <xdr:cNvPr id="37" name="Line 76"/>
        <xdr:cNvSpPr>
          <a:spLocks noChangeShapeType="1"/>
        </xdr:cNvSpPr>
      </xdr:nvSpPr>
      <xdr:spPr bwMode="auto">
        <a:xfrm flipV="1">
          <a:off x="2628900" y="44005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51</xdr:col>
      <xdr:colOff>0</xdr:colOff>
      <xdr:row>31</xdr:row>
      <xdr:rowOff>0</xdr:rowOff>
    </xdr:from>
    <xdr:to>
      <xdr:col>51</xdr:col>
      <xdr:colOff>0</xdr:colOff>
      <xdr:row>31</xdr:row>
      <xdr:rowOff>152400</xdr:rowOff>
    </xdr:to>
    <xdr:sp macro="" textlink="">
      <xdr:nvSpPr>
        <xdr:cNvPr id="38" name="Line 77"/>
        <xdr:cNvSpPr>
          <a:spLocks noChangeShapeType="1"/>
        </xdr:cNvSpPr>
      </xdr:nvSpPr>
      <xdr:spPr bwMode="auto">
        <a:xfrm flipV="1">
          <a:off x="5829300" y="4391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60</xdr:col>
      <xdr:colOff>0</xdr:colOff>
      <xdr:row>31</xdr:row>
      <xdr:rowOff>0</xdr:rowOff>
    </xdr:from>
    <xdr:to>
      <xdr:col>60</xdr:col>
      <xdr:colOff>0</xdr:colOff>
      <xdr:row>32</xdr:row>
      <xdr:rowOff>0</xdr:rowOff>
    </xdr:to>
    <xdr:sp macro="" textlink="">
      <xdr:nvSpPr>
        <xdr:cNvPr id="39" name="Line 78"/>
        <xdr:cNvSpPr>
          <a:spLocks noChangeShapeType="1"/>
        </xdr:cNvSpPr>
      </xdr:nvSpPr>
      <xdr:spPr bwMode="auto">
        <a:xfrm flipV="1">
          <a:off x="6858000" y="43910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75</xdr:col>
      <xdr:colOff>0</xdr:colOff>
      <xdr:row>31</xdr:row>
      <xdr:rowOff>0</xdr:rowOff>
    </xdr:from>
    <xdr:to>
      <xdr:col>75</xdr:col>
      <xdr:colOff>0</xdr:colOff>
      <xdr:row>31</xdr:row>
      <xdr:rowOff>152400</xdr:rowOff>
    </xdr:to>
    <xdr:sp macro="" textlink="">
      <xdr:nvSpPr>
        <xdr:cNvPr id="40" name="Line 79"/>
        <xdr:cNvSpPr>
          <a:spLocks noChangeShapeType="1"/>
        </xdr:cNvSpPr>
      </xdr:nvSpPr>
      <xdr:spPr bwMode="auto">
        <a:xfrm flipV="1">
          <a:off x="8572500" y="4391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96</xdr:col>
      <xdr:colOff>0</xdr:colOff>
      <xdr:row>31</xdr:row>
      <xdr:rowOff>0</xdr:rowOff>
    </xdr:from>
    <xdr:to>
      <xdr:col>96</xdr:col>
      <xdr:colOff>0</xdr:colOff>
      <xdr:row>31</xdr:row>
      <xdr:rowOff>152400</xdr:rowOff>
    </xdr:to>
    <xdr:sp macro="" textlink="">
      <xdr:nvSpPr>
        <xdr:cNvPr id="41" name="Line 80"/>
        <xdr:cNvSpPr>
          <a:spLocks noChangeShapeType="1"/>
        </xdr:cNvSpPr>
      </xdr:nvSpPr>
      <xdr:spPr bwMode="auto">
        <a:xfrm flipV="1">
          <a:off x="10972800" y="4391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32</xdr:row>
      <xdr:rowOff>0</xdr:rowOff>
    </xdr:to>
    <xdr:sp macro="" textlink="">
      <xdr:nvSpPr>
        <xdr:cNvPr id="42" name="Line 81"/>
        <xdr:cNvSpPr>
          <a:spLocks noChangeShapeType="1"/>
        </xdr:cNvSpPr>
      </xdr:nvSpPr>
      <xdr:spPr bwMode="auto">
        <a:xfrm flipV="1">
          <a:off x="1371600" y="43910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9525</xdr:colOff>
      <xdr:row>31</xdr:row>
      <xdr:rowOff>9525</xdr:rowOff>
    </xdr:from>
    <xdr:to>
      <xdr:col>32</xdr:col>
      <xdr:colOff>9525</xdr:colOff>
      <xdr:row>32</xdr:row>
      <xdr:rowOff>0</xdr:rowOff>
    </xdr:to>
    <xdr:sp macro="" textlink="">
      <xdr:nvSpPr>
        <xdr:cNvPr id="43" name="Line 82"/>
        <xdr:cNvSpPr>
          <a:spLocks noChangeShapeType="1"/>
        </xdr:cNvSpPr>
      </xdr:nvSpPr>
      <xdr:spPr bwMode="auto">
        <a:xfrm flipV="1">
          <a:off x="3667125" y="44005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30</xdr:row>
      <xdr:rowOff>47625</xdr:rowOff>
    </xdr:from>
    <xdr:to>
      <xdr:col>87</xdr:col>
      <xdr:colOff>0</xdr:colOff>
      <xdr:row>32</xdr:row>
      <xdr:rowOff>0</xdr:rowOff>
    </xdr:to>
    <xdr:sp macro="" textlink="">
      <xdr:nvSpPr>
        <xdr:cNvPr id="44" name="Line 83"/>
        <xdr:cNvSpPr>
          <a:spLocks noChangeShapeType="1"/>
        </xdr:cNvSpPr>
      </xdr:nvSpPr>
      <xdr:spPr bwMode="auto">
        <a:xfrm flipV="1">
          <a:off x="9944100" y="4381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1360</xdr:colOff>
      <xdr:row>43</xdr:row>
      <xdr:rowOff>3403</xdr:rowOff>
    </xdr:from>
    <xdr:to>
      <xdr:col>99</xdr:col>
      <xdr:colOff>0</xdr:colOff>
      <xdr:row>44</xdr:row>
      <xdr:rowOff>2117</xdr:rowOff>
    </xdr:to>
    <xdr:grpSp>
      <xdr:nvGrpSpPr>
        <xdr:cNvPr id="45" name="Groupe 44"/>
        <xdr:cNvGrpSpPr/>
      </xdr:nvGrpSpPr>
      <xdr:grpSpPr>
        <a:xfrm>
          <a:off x="654503" y="6153832"/>
          <a:ext cx="10122354" cy="161999"/>
          <a:chOff x="693964" y="6167438"/>
          <a:chExt cx="10756447" cy="162000"/>
        </a:xfrm>
      </xdr:grpSpPr>
      <xdr:sp macro="" textlink="">
        <xdr:nvSpPr>
          <xdr:cNvPr id="46" name="Line 18"/>
          <xdr:cNvSpPr>
            <a:spLocks noChangeShapeType="1"/>
          </xdr:cNvSpPr>
        </xdr:nvSpPr>
        <xdr:spPr bwMode="auto">
          <a:xfrm flipV="1">
            <a:off x="11450411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47" name="Line 84"/>
          <xdr:cNvSpPr>
            <a:spLocks noChangeShapeType="1"/>
          </xdr:cNvSpPr>
        </xdr:nvSpPr>
        <xdr:spPr bwMode="auto">
          <a:xfrm flipV="1">
            <a:off x="693964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48" name="Line 85"/>
          <xdr:cNvSpPr>
            <a:spLocks noChangeShapeType="1"/>
          </xdr:cNvSpPr>
        </xdr:nvSpPr>
        <xdr:spPr bwMode="auto">
          <a:xfrm flipV="1">
            <a:off x="4857750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49" name="Line 86"/>
          <xdr:cNvSpPr>
            <a:spLocks noChangeShapeType="1"/>
          </xdr:cNvSpPr>
        </xdr:nvSpPr>
        <xdr:spPr bwMode="auto">
          <a:xfrm flipV="1">
            <a:off x="2775857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50" name="Line 87"/>
          <xdr:cNvSpPr>
            <a:spLocks noChangeShapeType="1"/>
          </xdr:cNvSpPr>
        </xdr:nvSpPr>
        <xdr:spPr bwMode="auto">
          <a:xfrm flipV="1">
            <a:off x="6014357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51" name="Line 88"/>
          <xdr:cNvSpPr>
            <a:spLocks noChangeShapeType="1"/>
          </xdr:cNvSpPr>
        </xdr:nvSpPr>
        <xdr:spPr bwMode="auto">
          <a:xfrm flipV="1">
            <a:off x="7055304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52" name="Line 89"/>
          <xdr:cNvSpPr>
            <a:spLocks noChangeShapeType="1"/>
          </xdr:cNvSpPr>
        </xdr:nvSpPr>
        <xdr:spPr bwMode="auto">
          <a:xfrm flipV="1">
            <a:off x="8790214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53" name="Line 90"/>
          <xdr:cNvSpPr>
            <a:spLocks noChangeShapeType="1"/>
          </xdr:cNvSpPr>
        </xdr:nvSpPr>
        <xdr:spPr bwMode="auto">
          <a:xfrm flipV="1">
            <a:off x="1503589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54" name="Line 91"/>
          <xdr:cNvSpPr>
            <a:spLocks noChangeShapeType="1"/>
          </xdr:cNvSpPr>
        </xdr:nvSpPr>
        <xdr:spPr bwMode="auto">
          <a:xfrm flipV="1">
            <a:off x="3826329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55" name="Line 92"/>
          <xdr:cNvSpPr>
            <a:spLocks noChangeShapeType="1"/>
          </xdr:cNvSpPr>
        </xdr:nvSpPr>
        <xdr:spPr bwMode="auto">
          <a:xfrm flipV="1">
            <a:off x="10178143" y="616743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12</xdr:col>
      <xdr:colOff>0</xdr:colOff>
      <xdr:row>55</xdr:row>
      <xdr:rowOff>3742</xdr:rowOff>
    </xdr:from>
    <xdr:to>
      <xdr:col>97</xdr:col>
      <xdr:colOff>0</xdr:colOff>
      <xdr:row>56</xdr:row>
      <xdr:rowOff>1096</xdr:rowOff>
    </xdr:to>
    <xdr:grpSp>
      <xdr:nvGrpSpPr>
        <xdr:cNvPr id="56" name="Groupe 55"/>
        <xdr:cNvGrpSpPr/>
      </xdr:nvGrpSpPr>
      <xdr:grpSpPr>
        <a:xfrm>
          <a:off x="1306286" y="7895885"/>
          <a:ext cx="9252857" cy="160640"/>
          <a:chOff x="1371600" y="7934325"/>
          <a:chExt cx="9715500" cy="162000"/>
        </a:xfrm>
      </xdr:grpSpPr>
      <xdr:sp macro="" textlink="">
        <xdr:nvSpPr>
          <xdr:cNvPr id="57" name="Line 93"/>
          <xdr:cNvSpPr>
            <a:spLocks noChangeShapeType="1"/>
          </xdr:cNvSpPr>
        </xdr:nvSpPr>
        <xdr:spPr bwMode="auto">
          <a:xfrm flipV="1">
            <a:off x="13716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58" name="Line 94"/>
          <xdr:cNvSpPr>
            <a:spLocks noChangeShapeType="1"/>
          </xdr:cNvSpPr>
        </xdr:nvSpPr>
        <xdr:spPr bwMode="auto">
          <a:xfrm flipV="1">
            <a:off x="54864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59" name="Line 95"/>
          <xdr:cNvSpPr>
            <a:spLocks noChangeShapeType="1"/>
          </xdr:cNvSpPr>
        </xdr:nvSpPr>
        <xdr:spPr bwMode="auto">
          <a:xfrm flipV="1">
            <a:off x="34290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60" name="Line 96"/>
          <xdr:cNvSpPr>
            <a:spLocks noChangeShapeType="1"/>
          </xdr:cNvSpPr>
        </xdr:nvSpPr>
        <xdr:spPr bwMode="auto">
          <a:xfrm flipV="1">
            <a:off x="66294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61" name="Line 97"/>
          <xdr:cNvSpPr>
            <a:spLocks noChangeShapeType="1"/>
          </xdr:cNvSpPr>
        </xdr:nvSpPr>
        <xdr:spPr bwMode="auto">
          <a:xfrm flipV="1">
            <a:off x="76581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62" name="Line 98"/>
          <xdr:cNvSpPr>
            <a:spLocks noChangeShapeType="1"/>
          </xdr:cNvSpPr>
        </xdr:nvSpPr>
        <xdr:spPr bwMode="auto">
          <a:xfrm flipV="1">
            <a:off x="21717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63" name="Line 99"/>
          <xdr:cNvSpPr>
            <a:spLocks noChangeShapeType="1"/>
          </xdr:cNvSpPr>
        </xdr:nvSpPr>
        <xdr:spPr bwMode="auto">
          <a:xfrm flipV="1">
            <a:off x="445838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64" name="Line 100"/>
          <xdr:cNvSpPr>
            <a:spLocks noChangeShapeType="1"/>
          </xdr:cNvSpPr>
        </xdr:nvSpPr>
        <xdr:spPr bwMode="auto">
          <a:xfrm flipV="1">
            <a:off x="110871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65" name="Line 101"/>
          <xdr:cNvSpPr>
            <a:spLocks noChangeShapeType="1"/>
          </xdr:cNvSpPr>
        </xdr:nvSpPr>
        <xdr:spPr bwMode="auto">
          <a:xfrm flipV="1">
            <a:off x="84582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66" name="Line 102"/>
          <xdr:cNvSpPr>
            <a:spLocks noChangeShapeType="1"/>
          </xdr:cNvSpPr>
        </xdr:nvSpPr>
        <xdr:spPr bwMode="auto">
          <a:xfrm flipV="1">
            <a:off x="9829800" y="793432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20</xdr:col>
      <xdr:colOff>1360</xdr:colOff>
      <xdr:row>50</xdr:row>
      <xdr:rowOff>27215</xdr:rowOff>
    </xdr:from>
    <xdr:to>
      <xdr:col>30</xdr:col>
      <xdr:colOff>1360</xdr:colOff>
      <xdr:row>51</xdr:row>
      <xdr:rowOff>25929</xdr:rowOff>
    </xdr:to>
    <xdr:grpSp>
      <xdr:nvGrpSpPr>
        <xdr:cNvPr id="67" name="Groupe 66"/>
        <xdr:cNvGrpSpPr/>
      </xdr:nvGrpSpPr>
      <xdr:grpSpPr>
        <a:xfrm>
          <a:off x="2178503" y="7320644"/>
          <a:ext cx="1088571" cy="161999"/>
          <a:chOff x="2313214" y="7320643"/>
          <a:chExt cx="1156607" cy="162000"/>
        </a:xfrm>
      </xdr:grpSpPr>
      <xdr:sp macro="" textlink="">
        <xdr:nvSpPr>
          <xdr:cNvPr id="68" name="Line 22"/>
          <xdr:cNvSpPr>
            <a:spLocks noChangeShapeType="1"/>
          </xdr:cNvSpPr>
        </xdr:nvSpPr>
        <xdr:spPr bwMode="auto">
          <a:xfrm>
            <a:off x="3469821" y="7320643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69" name="Line 193"/>
          <xdr:cNvSpPr>
            <a:spLocks noChangeShapeType="1"/>
          </xdr:cNvSpPr>
        </xdr:nvSpPr>
        <xdr:spPr bwMode="auto">
          <a:xfrm>
            <a:off x="2313214" y="7320643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</xdr:col>
      <xdr:colOff>438</xdr:colOff>
      <xdr:row>65</xdr:row>
      <xdr:rowOff>834</xdr:rowOff>
    </xdr:from>
    <xdr:to>
      <xdr:col>99</xdr:col>
      <xdr:colOff>113164</xdr:colOff>
      <xdr:row>66</xdr:row>
      <xdr:rowOff>2413</xdr:rowOff>
    </xdr:to>
    <xdr:grpSp>
      <xdr:nvGrpSpPr>
        <xdr:cNvPr id="70" name="Groupe 69"/>
        <xdr:cNvGrpSpPr/>
      </xdr:nvGrpSpPr>
      <xdr:grpSpPr>
        <a:xfrm>
          <a:off x="218152" y="9308120"/>
          <a:ext cx="10671869" cy="164864"/>
          <a:chOff x="231043" y="9149848"/>
          <a:chExt cx="11297082" cy="162000"/>
        </a:xfrm>
      </xdr:grpSpPr>
      <xdr:sp macro="" textlink="">
        <xdr:nvSpPr>
          <xdr:cNvPr id="71" name="Line 1"/>
          <xdr:cNvSpPr>
            <a:spLocks noChangeShapeType="1"/>
          </xdr:cNvSpPr>
        </xdr:nvSpPr>
        <xdr:spPr bwMode="auto">
          <a:xfrm flipV="1">
            <a:off x="3802848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2" name="Line 2"/>
          <xdr:cNvSpPr>
            <a:spLocks noChangeShapeType="1"/>
          </xdr:cNvSpPr>
        </xdr:nvSpPr>
        <xdr:spPr bwMode="auto">
          <a:xfrm flipV="1">
            <a:off x="1727402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3" name="Line 3"/>
          <xdr:cNvSpPr>
            <a:spLocks noChangeShapeType="1"/>
          </xdr:cNvSpPr>
        </xdr:nvSpPr>
        <xdr:spPr bwMode="auto">
          <a:xfrm flipV="1">
            <a:off x="4955875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4" name="Line 4"/>
          <xdr:cNvSpPr>
            <a:spLocks noChangeShapeType="1"/>
          </xdr:cNvSpPr>
        </xdr:nvSpPr>
        <xdr:spPr bwMode="auto">
          <a:xfrm flipV="1">
            <a:off x="5993598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5" name="Line 5"/>
          <xdr:cNvSpPr>
            <a:spLocks noChangeShapeType="1"/>
          </xdr:cNvSpPr>
        </xdr:nvSpPr>
        <xdr:spPr bwMode="auto">
          <a:xfrm flipV="1">
            <a:off x="7723138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6" name="Line 6"/>
          <xdr:cNvSpPr>
            <a:spLocks noChangeShapeType="1"/>
          </xdr:cNvSpPr>
        </xdr:nvSpPr>
        <xdr:spPr bwMode="auto">
          <a:xfrm flipV="1">
            <a:off x="10144494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7" name="Line 7"/>
          <xdr:cNvSpPr>
            <a:spLocks noChangeShapeType="1"/>
          </xdr:cNvSpPr>
        </xdr:nvSpPr>
        <xdr:spPr bwMode="auto">
          <a:xfrm flipV="1">
            <a:off x="11528125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8" name="Line 8"/>
          <xdr:cNvSpPr>
            <a:spLocks noChangeShapeType="1"/>
          </xdr:cNvSpPr>
        </xdr:nvSpPr>
        <xdr:spPr bwMode="auto">
          <a:xfrm flipV="1">
            <a:off x="231043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9" name="Line 9"/>
          <xdr:cNvSpPr>
            <a:spLocks noChangeShapeType="1"/>
          </xdr:cNvSpPr>
        </xdr:nvSpPr>
        <xdr:spPr bwMode="auto">
          <a:xfrm flipV="1">
            <a:off x="2771511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80" name="Line 10"/>
          <xdr:cNvSpPr>
            <a:spLocks noChangeShapeType="1"/>
          </xdr:cNvSpPr>
        </xdr:nvSpPr>
        <xdr:spPr bwMode="auto">
          <a:xfrm flipV="1">
            <a:off x="9106769" y="9149848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20</xdr:col>
      <xdr:colOff>3728</xdr:colOff>
      <xdr:row>60</xdr:row>
      <xdr:rowOff>26001</xdr:rowOff>
    </xdr:from>
    <xdr:to>
      <xdr:col>30</xdr:col>
      <xdr:colOff>3727</xdr:colOff>
      <xdr:row>61</xdr:row>
      <xdr:rowOff>25874</xdr:rowOff>
    </xdr:to>
    <xdr:grpSp>
      <xdr:nvGrpSpPr>
        <xdr:cNvPr id="81" name="Groupe 80"/>
        <xdr:cNvGrpSpPr/>
      </xdr:nvGrpSpPr>
      <xdr:grpSpPr>
        <a:xfrm>
          <a:off x="2180871" y="8734572"/>
          <a:ext cx="1088570" cy="163159"/>
          <a:chOff x="2269462" y="8716841"/>
          <a:chExt cx="1134893" cy="162000"/>
        </a:xfrm>
      </xdr:grpSpPr>
      <xdr:sp macro="" textlink="">
        <xdr:nvSpPr>
          <xdr:cNvPr id="82" name="Line 11"/>
          <xdr:cNvSpPr>
            <a:spLocks noChangeShapeType="1"/>
          </xdr:cNvSpPr>
        </xdr:nvSpPr>
        <xdr:spPr bwMode="auto">
          <a:xfrm>
            <a:off x="2269462" y="8716841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83" name="Line 12"/>
          <xdr:cNvSpPr>
            <a:spLocks noChangeShapeType="1"/>
          </xdr:cNvSpPr>
        </xdr:nvSpPr>
        <xdr:spPr bwMode="auto">
          <a:xfrm>
            <a:off x="3404355" y="8716841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40</xdr:col>
      <xdr:colOff>1715</xdr:colOff>
      <xdr:row>72</xdr:row>
      <xdr:rowOff>28467</xdr:rowOff>
    </xdr:from>
    <xdr:to>
      <xdr:col>50</xdr:col>
      <xdr:colOff>1715</xdr:colOff>
      <xdr:row>73</xdr:row>
      <xdr:rowOff>26637</xdr:rowOff>
    </xdr:to>
    <xdr:grpSp>
      <xdr:nvGrpSpPr>
        <xdr:cNvPr id="84" name="Groupe 83"/>
        <xdr:cNvGrpSpPr/>
      </xdr:nvGrpSpPr>
      <xdr:grpSpPr>
        <a:xfrm>
          <a:off x="4356001" y="10478753"/>
          <a:ext cx="1088571" cy="161455"/>
          <a:chOff x="4616645" y="10377371"/>
          <a:chExt cx="1153732" cy="159156"/>
        </a:xfrm>
      </xdr:grpSpPr>
      <xdr:sp macro="" textlink="">
        <xdr:nvSpPr>
          <xdr:cNvPr id="85" name="Line 16"/>
          <xdr:cNvSpPr>
            <a:spLocks noChangeShapeType="1"/>
          </xdr:cNvSpPr>
        </xdr:nvSpPr>
        <xdr:spPr bwMode="auto">
          <a:xfrm>
            <a:off x="4616645" y="10377371"/>
            <a:ext cx="0" cy="159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86" name="Line 17"/>
          <xdr:cNvSpPr>
            <a:spLocks noChangeShapeType="1"/>
          </xdr:cNvSpPr>
        </xdr:nvSpPr>
        <xdr:spPr bwMode="auto">
          <a:xfrm>
            <a:off x="5770377" y="10377371"/>
            <a:ext cx="0" cy="159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</xdr:col>
      <xdr:colOff>662</xdr:colOff>
      <xdr:row>77</xdr:row>
      <xdr:rowOff>745</xdr:rowOff>
    </xdr:from>
    <xdr:to>
      <xdr:col>93</xdr:col>
      <xdr:colOff>113389</xdr:colOff>
      <xdr:row>78</xdr:row>
      <xdr:rowOff>820</xdr:rowOff>
    </xdr:to>
    <xdr:grpSp>
      <xdr:nvGrpSpPr>
        <xdr:cNvPr id="87" name="Groupe 86"/>
        <xdr:cNvGrpSpPr/>
      </xdr:nvGrpSpPr>
      <xdr:grpSpPr>
        <a:xfrm>
          <a:off x="218376" y="11049745"/>
          <a:ext cx="10018727" cy="163361"/>
          <a:chOff x="229262" y="11122135"/>
          <a:chExt cx="10514027" cy="162000"/>
        </a:xfrm>
      </xdr:grpSpPr>
      <xdr:sp macro="" textlink="">
        <xdr:nvSpPr>
          <xdr:cNvPr id="88" name="Line 13"/>
          <xdr:cNvSpPr>
            <a:spLocks noChangeShapeType="1"/>
          </xdr:cNvSpPr>
        </xdr:nvSpPr>
        <xdr:spPr bwMode="auto">
          <a:xfrm flipV="1">
            <a:off x="229262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89" name="Line 65"/>
          <xdr:cNvSpPr>
            <a:spLocks noChangeShapeType="1"/>
          </xdr:cNvSpPr>
        </xdr:nvSpPr>
        <xdr:spPr bwMode="auto">
          <a:xfrm flipV="1">
            <a:off x="4456788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0" name="Line 66"/>
          <xdr:cNvSpPr>
            <a:spLocks noChangeShapeType="1"/>
          </xdr:cNvSpPr>
        </xdr:nvSpPr>
        <xdr:spPr bwMode="auto">
          <a:xfrm flipH="1" flipV="1">
            <a:off x="2400300" y="11122135"/>
            <a:ext cx="2898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1" name="Line 67"/>
          <xdr:cNvSpPr>
            <a:spLocks noChangeShapeType="1"/>
          </xdr:cNvSpPr>
        </xdr:nvSpPr>
        <xdr:spPr bwMode="auto">
          <a:xfrm flipV="1">
            <a:off x="5599788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2" name="Line 68"/>
          <xdr:cNvSpPr>
            <a:spLocks noChangeShapeType="1"/>
          </xdr:cNvSpPr>
        </xdr:nvSpPr>
        <xdr:spPr bwMode="auto">
          <a:xfrm flipV="1">
            <a:off x="6628489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3" name="Line 69"/>
          <xdr:cNvSpPr>
            <a:spLocks noChangeShapeType="1"/>
          </xdr:cNvSpPr>
        </xdr:nvSpPr>
        <xdr:spPr bwMode="auto">
          <a:xfrm flipV="1">
            <a:off x="8342988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4" name="Line 70"/>
          <xdr:cNvSpPr>
            <a:spLocks noChangeShapeType="1"/>
          </xdr:cNvSpPr>
        </xdr:nvSpPr>
        <xdr:spPr bwMode="auto">
          <a:xfrm flipV="1">
            <a:off x="10743289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5" name="Line 71"/>
          <xdr:cNvSpPr>
            <a:spLocks noChangeShapeType="1"/>
          </xdr:cNvSpPr>
        </xdr:nvSpPr>
        <xdr:spPr bwMode="auto">
          <a:xfrm flipV="1">
            <a:off x="1029362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6" name="Line 72"/>
          <xdr:cNvSpPr>
            <a:spLocks noChangeShapeType="1"/>
          </xdr:cNvSpPr>
        </xdr:nvSpPr>
        <xdr:spPr bwMode="auto">
          <a:xfrm flipV="1">
            <a:off x="3437282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97" name="Line 73"/>
          <xdr:cNvSpPr>
            <a:spLocks noChangeShapeType="1"/>
          </xdr:cNvSpPr>
        </xdr:nvSpPr>
        <xdr:spPr bwMode="auto">
          <a:xfrm flipV="1">
            <a:off x="9714588" y="11122135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70</xdr:col>
      <xdr:colOff>330</xdr:colOff>
      <xdr:row>84</xdr:row>
      <xdr:rowOff>26071</xdr:rowOff>
    </xdr:from>
    <xdr:to>
      <xdr:col>80</xdr:col>
      <xdr:colOff>330</xdr:colOff>
      <xdr:row>85</xdr:row>
      <xdr:rowOff>24241</xdr:rowOff>
    </xdr:to>
    <xdr:grpSp>
      <xdr:nvGrpSpPr>
        <xdr:cNvPr id="98" name="Groupe 97"/>
        <xdr:cNvGrpSpPr/>
      </xdr:nvGrpSpPr>
      <xdr:grpSpPr>
        <a:xfrm>
          <a:off x="7620330" y="12218071"/>
          <a:ext cx="1088571" cy="161456"/>
          <a:chOff x="8001330" y="12304477"/>
          <a:chExt cx="1143000" cy="162000"/>
        </a:xfrm>
      </xdr:grpSpPr>
      <xdr:sp macro="" textlink="">
        <xdr:nvSpPr>
          <xdr:cNvPr id="99" name="Line 14"/>
          <xdr:cNvSpPr>
            <a:spLocks noChangeShapeType="1"/>
          </xdr:cNvSpPr>
        </xdr:nvSpPr>
        <xdr:spPr bwMode="auto">
          <a:xfrm>
            <a:off x="8001330" y="12304477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0" name="Line 15"/>
          <xdr:cNvSpPr>
            <a:spLocks noChangeShapeType="1"/>
          </xdr:cNvSpPr>
        </xdr:nvSpPr>
        <xdr:spPr bwMode="auto">
          <a:xfrm>
            <a:off x="9144330" y="12304477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5</xdr:col>
      <xdr:colOff>331</xdr:colOff>
      <xdr:row>89</xdr:row>
      <xdr:rowOff>3726</xdr:rowOff>
    </xdr:from>
    <xdr:to>
      <xdr:col>96</xdr:col>
      <xdr:colOff>330</xdr:colOff>
      <xdr:row>90</xdr:row>
      <xdr:rowOff>1896</xdr:rowOff>
    </xdr:to>
    <xdr:grpSp>
      <xdr:nvGrpSpPr>
        <xdr:cNvPr id="101" name="Groupe 100"/>
        <xdr:cNvGrpSpPr/>
      </xdr:nvGrpSpPr>
      <xdr:grpSpPr>
        <a:xfrm>
          <a:off x="544617" y="12794440"/>
          <a:ext cx="9905999" cy="161456"/>
          <a:chOff x="571831" y="12870096"/>
          <a:chExt cx="10401299" cy="162000"/>
        </a:xfrm>
      </xdr:grpSpPr>
      <xdr:sp macro="" textlink="">
        <xdr:nvSpPr>
          <xdr:cNvPr id="102" name="Line 74"/>
          <xdr:cNvSpPr>
            <a:spLocks noChangeShapeType="1"/>
          </xdr:cNvSpPr>
        </xdr:nvSpPr>
        <xdr:spPr bwMode="auto">
          <a:xfrm flipV="1">
            <a:off x="571831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3" name="Line 75"/>
          <xdr:cNvSpPr>
            <a:spLocks noChangeShapeType="1"/>
          </xdr:cNvSpPr>
        </xdr:nvSpPr>
        <xdr:spPr bwMode="auto">
          <a:xfrm flipV="1">
            <a:off x="4686630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4" name="Line 76"/>
          <xdr:cNvSpPr>
            <a:spLocks noChangeShapeType="1"/>
          </xdr:cNvSpPr>
        </xdr:nvSpPr>
        <xdr:spPr bwMode="auto">
          <a:xfrm flipV="1">
            <a:off x="2629230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5" name="Line 77"/>
          <xdr:cNvSpPr>
            <a:spLocks noChangeShapeType="1"/>
          </xdr:cNvSpPr>
        </xdr:nvSpPr>
        <xdr:spPr bwMode="auto">
          <a:xfrm flipV="1">
            <a:off x="5829631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6" name="Line 78"/>
          <xdr:cNvSpPr>
            <a:spLocks noChangeShapeType="1"/>
          </xdr:cNvSpPr>
        </xdr:nvSpPr>
        <xdr:spPr bwMode="auto">
          <a:xfrm flipV="1">
            <a:off x="6858330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7" name="Line 79"/>
          <xdr:cNvSpPr>
            <a:spLocks noChangeShapeType="1"/>
          </xdr:cNvSpPr>
        </xdr:nvSpPr>
        <xdr:spPr bwMode="auto">
          <a:xfrm flipV="1">
            <a:off x="8572830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8" name="Line 80"/>
          <xdr:cNvSpPr>
            <a:spLocks noChangeShapeType="1"/>
          </xdr:cNvSpPr>
        </xdr:nvSpPr>
        <xdr:spPr bwMode="auto">
          <a:xfrm flipV="1">
            <a:off x="10973130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9" name="Line 81"/>
          <xdr:cNvSpPr>
            <a:spLocks noChangeShapeType="1"/>
          </xdr:cNvSpPr>
        </xdr:nvSpPr>
        <xdr:spPr bwMode="auto">
          <a:xfrm flipV="1">
            <a:off x="1371931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0" name="Line 82"/>
          <xdr:cNvSpPr>
            <a:spLocks noChangeShapeType="1"/>
          </xdr:cNvSpPr>
        </xdr:nvSpPr>
        <xdr:spPr bwMode="auto">
          <a:xfrm flipV="1">
            <a:off x="3682364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1" name="Line 83"/>
          <xdr:cNvSpPr>
            <a:spLocks noChangeShapeType="1"/>
          </xdr:cNvSpPr>
        </xdr:nvSpPr>
        <xdr:spPr bwMode="auto">
          <a:xfrm flipV="1">
            <a:off x="9944430" y="1287009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50</xdr:col>
      <xdr:colOff>1419</xdr:colOff>
      <xdr:row>96</xdr:row>
      <xdr:rowOff>27006</xdr:rowOff>
    </xdr:from>
    <xdr:to>
      <xdr:col>60</xdr:col>
      <xdr:colOff>1419</xdr:colOff>
      <xdr:row>97</xdr:row>
      <xdr:rowOff>25720</xdr:rowOff>
    </xdr:to>
    <xdr:grpSp>
      <xdr:nvGrpSpPr>
        <xdr:cNvPr id="112" name="Groupe 111"/>
        <xdr:cNvGrpSpPr/>
      </xdr:nvGrpSpPr>
      <xdr:grpSpPr>
        <a:xfrm>
          <a:off x="5444276" y="13960720"/>
          <a:ext cx="1088572" cy="162000"/>
          <a:chOff x="5716419" y="14053930"/>
          <a:chExt cx="1143000" cy="162000"/>
        </a:xfrm>
      </xdr:grpSpPr>
      <xdr:sp macro="" textlink="">
        <xdr:nvSpPr>
          <xdr:cNvPr id="113" name="Line 19"/>
          <xdr:cNvSpPr>
            <a:spLocks noChangeShapeType="1"/>
          </xdr:cNvSpPr>
        </xdr:nvSpPr>
        <xdr:spPr bwMode="auto">
          <a:xfrm>
            <a:off x="5716419" y="1405393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4" name="Line 20"/>
          <xdr:cNvSpPr>
            <a:spLocks noChangeShapeType="1"/>
          </xdr:cNvSpPr>
        </xdr:nvSpPr>
        <xdr:spPr bwMode="auto">
          <a:xfrm>
            <a:off x="6859419" y="1405393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6</xdr:col>
      <xdr:colOff>330</xdr:colOff>
      <xdr:row>101</xdr:row>
      <xdr:rowOff>4390</xdr:rowOff>
    </xdr:from>
    <xdr:to>
      <xdr:col>99</xdr:col>
      <xdr:colOff>330</xdr:colOff>
      <xdr:row>102</xdr:row>
      <xdr:rowOff>2560</xdr:rowOff>
    </xdr:to>
    <xdr:grpSp>
      <xdr:nvGrpSpPr>
        <xdr:cNvPr id="115" name="Groupe 114"/>
        <xdr:cNvGrpSpPr/>
      </xdr:nvGrpSpPr>
      <xdr:grpSpPr>
        <a:xfrm>
          <a:off x="653473" y="14536819"/>
          <a:ext cx="10123714" cy="161455"/>
          <a:chOff x="686130" y="14630980"/>
          <a:chExt cx="10629900" cy="162000"/>
        </a:xfrm>
      </xdr:grpSpPr>
      <xdr:sp macro="" textlink="">
        <xdr:nvSpPr>
          <xdr:cNvPr id="116" name="Line 18"/>
          <xdr:cNvSpPr>
            <a:spLocks noChangeShapeType="1"/>
          </xdr:cNvSpPr>
        </xdr:nvSpPr>
        <xdr:spPr bwMode="auto">
          <a:xfrm flipV="1">
            <a:off x="11316030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7" name="Line 84"/>
          <xdr:cNvSpPr>
            <a:spLocks noChangeShapeType="1"/>
          </xdr:cNvSpPr>
        </xdr:nvSpPr>
        <xdr:spPr bwMode="auto">
          <a:xfrm flipV="1">
            <a:off x="686130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8" name="Line 85"/>
          <xdr:cNvSpPr>
            <a:spLocks noChangeShapeType="1"/>
          </xdr:cNvSpPr>
        </xdr:nvSpPr>
        <xdr:spPr bwMode="auto">
          <a:xfrm flipV="1">
            <a:off x="4800931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9" name="Line 86"/>
          <xdr:cNvSpPr>
            <a:spLocks noChangeShapeType="1"/>
          </xdr:cNvSpPr>
        </xdr:nvSpPr>
        <xdr:spPr bwMode="auto">
          <a:xfrm flipV="1">
            <a:off x="2743530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20" name="Line 87"/>
          <xdr:cNvSpPr>
            <a:spLocks noChangeShapeType="1"/>
          </xdr:cNvSpPr>
        </xdr:nvSpPr>
        <xdr:spPr bwMode="auto">
          <a:xfrm flipV="1">
            <a:off x="5943930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21" name="Line 88"/>
          <xdr:cNvSpPr>
            <a:spLocks noChangeShapeType="1"/>
          </xdr:cNvSpPr>
        </xdr:nvSpPr>
        <xdr:spPr bwMode="auto">
          <a:xfrm flipV="1">
            <a:off x="6972631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22" name="Line 89"/>
          <xdr:cNvSpPr>
            <a:spLocks noChangeShapeType="1"/>
          </xdr:cNvSpPr>
        </xdr:nvSpPr>
        <xdr:spPr bwMode="auto">
          <a:xfrm flipV="1">
            <a:off x="8687130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23" name="Line 90"/>
          <xdr:cNvSpPr>
            <a:spLocks noChangeShapeType="1"/>
          </xdr:cNvSpPr>
        </xdr:nvSpPr>
        <xdr:spPr bwMode="auto">
          <a:xfrm flipV="1">
            <a:off x="1486230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24" name="Line 91"/>
          <xdr:cNvSpPr>
            <a:spLocks noChangeShapeType="1"/>
          </xdr:cNvSpPr>
        </xdr:nvSpPr>
        <xdr:spPr bwMode="auto">
          <a:xfrm flipV="1">
            <a:off x="3796664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25" name="Line 92"/>
          <xdr:cNvSpPr>
            <a:spLocks noChangeShapeType="1"/>
          </xdr:cNvSpPr>
        </xdr:nvSpPr>
        <xdr:spPr bwMode="auto">
          <a:xfrm flipV="1">
            <a:off x="10058731" y="14630980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12</xdr:col>
      <xdr:colOff>1598</xdr:colOff>
      <xdr:row>113</xdr:row>
      <xdr:rowOff>4881</xdr:rowOff>
    </xdr:from>
    <xdr:to>
      <xdr:col>97</xdr:col>
      <xdr:colOff>1598</xdr:colOff>
      <xdr:row>114</xdr:row>
      <xdr:rowOff>3051</xdr:rowOff>
    </xdr:to>
    <xdr:grpSp>
      <xdr:nvGrpSpPr>
        <xdr:cNvPr id="126" name="Groupe 125"/>
        <xdr:cNvGrpSpPr/>
      </xdr:nvGrpSpPr>
      <xdr:grpSpPr>
        <a:xfrm>
          <a:off x="1307884" y="16279024"/>
          <a:ext cx="9252857" cy="161456"/>
          <a:chOff x="1341667" y="16460140"/>
          <a:chExt cx="9492155" cy="162394"/>
        </a:xfrm>
      </xdr:grpSpPr>
      <xdr:sp macro="" textlink="">
        <xdr:nvSpPr>
          <xdr:cNvPr id="127" name="Line 93"/>
          <xdr:cNvSpPr>
            <a:spLocks noChangeShapeType="1"/>
          </xdr:cNvSpPr>
        </xdr:nvSpPr>
        <xdr:spPr bwMode="auto">
          <a:xfrm flipV="1">
            <a:off x="1341667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28" name="Line 94"/>
          <xdr:cNvSpPr>
            <a:spLocks noChangeShapeType="1"/>
          </xdr:cNvSpPr>
        </xdr:nvSpPr>
        <xdr:spPr bwMode="auto">
          <a:xfrm flipV="1">
            <a:off x="5360276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29" name="Line 95"/>
          <xdr:cNvSpPr>
            <a:spLocks noChangeShapeType="1"/>
          </xdr:cNvSpPr>
        </xdr:nvSpPr>
        <xdr:spPr bwMode="auto">
          <a:xfrm flipV="1">
            <a:off x="3350172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30" name="Line 96"/>
          <xdr:cNvSpPr>
            <a:spLocks noChangeShapeType="1"/>
          </xdr:cNvSpPr>
        </xdr:nvSpPr>
        <xdr:spPr bwMode="auto">
          <a:xfrm flipV="1">
            <a:off x="6478598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31" name="Line 97"/>
          <xdr:cNvSpPr>
            <a:spLocks noChangeShapeType="1"/>
          </xdr:cNvSpPr>
        </xdr:nvSpPr>
        <xdr:spPr bwMode="auto">
          <a:xfrm flipV="1">
            <a:off x="7482052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32" name="Line 98"/>
          <xdr:cNvSpPr>
            <a:spLocks noChangeShapeType="1"/>
          </xdr:cNvSpPr>
        </xdr:nvSpPr>
        <xdr:spPr bwMode="auto">
          <a:xfrm flipV="1">
            <a:off x="2121776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33" name="Line 99"/>
          <xdr:cNvSpPr>
            <a:spLocks noChangeShapeType="1"/>
          </xdr:cNvSpPr>
        </xdr:nvSpPr>
        <xdr:spPr bwMode="auto">
          <a:xfrm flipV="1">
            <a:off x="4355965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34" name="Line 100"/>
          <xdr:cNvSpPr>
            <a:spLocks noChangeShapeType="1"/>
          </xdr:cNvSpPr>
        </xdr:nvSpPr>
        <xdr:spPr bwMode="auto">
          <a:xfrm flipV="1">
            <a:off x="10833822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35" name="Line 101"/>
          <xdr:cNvSpPr>
            <a:spLocks noChangeShapeType="1"/>
          </xdr:cNvSpPr>
        </xdr:nvSpPr>
        <xdr:spPr bwMode="auto">
          <a:xfrm flipV="1">
            <a:off x="8263759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36" name="Line 102"/>
          <xdr:cNvSpPr>
            <a:spLocks noChangeShapeType="1"/>
          </xdr:cNvSpPr>
        </xdr:nvSpPr>
        <xdr:spPr bwMode="auto">
          <a:xfrm flipV="1">
            <a:off x="9605425" y="16460140"/>
            <a:ext cx="0" cy="1623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20</xdr:col>
      <xdr:colOff>1360</xdr:colOff>
      <xdr:row>108</xdr:row>
      <xdr:rowOff>24965</xdr:rowOff>
    </xdr:from>
    <xdr:to>
      <xdr:col>30</xdr:col>
      <xdr:colOff>1360</xdr:colOff>
      <xdr:row>109</xdr:row>
      <xdr:rowOff>25773</xdr:rowOff>
    </xdr:to>
    <xdr:grpSp>
      <xdr:nvGrpSpPr>
        <xdr:cNvPr id="137" name="Groupe 136"/>
        <xdr:cNvGrpSpPr/>
      </xdr:nvGrpSpPr>
      <xdr:grpSpPr>
        <a:xfrm>
          <a:off x="2178503" y="15700394"/>
          <a:ext cx="1088571" cy="164093"/>
          <a:chOff x="2286000" y="15597556"/>
          <a:chExt cx="1143000" cy="162000"/>
        </a:xfrm>
      </xdr:grpSpPr>
      <xdr:sp macro="" textlink="">
        <xdr:nvSpPr>
          <xdr:cNvPr id="138" name="Line 22"/>
          <xdr:cNvSpPr>
            <a:spLocks noChangeShapeType="1"/>
          </xdr:cNvSpPr>
        </xdr:nvSpPr>
        <xdr:spPr bwMode="auto">
          <a:xfrm>
            <a:off x="3429000" y="1559755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39" name="Line 193"/>
          <xdr:cNvSpPr>
            <a:spLocks noChangeShapeType="1"/>
          </xdr:cNvSpPr>
        </xdr:nvSpPr>
        <xdr:spPr bwMode="auto">
          <a:xfrm>
            <a:off x="2286000" y="15597556"/>
            <a:ext cx="0" cy="16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16"/>
  <sheetViews>
    <sheetView tabSelected="1" zoomScale="70" zoomScaleNormal="70" zoomScaleSheetLayoutView="40" workbookViewId="0">
      <selection activeCell="DN34" sqref="DN34"/>
    </sheetView>
  </sheetViews>
  <sheetFormatPr baseColWidth="10" defaultColWidth="4.7109375" defaultRowHeight="12.75" customHeight="1"/>
  <cols>
    <col min="1" max="102" width="1.7109375" customWidth="1"/>
    <col min="103" max="118" width="1.42578125" customWidth="1"/>
    <col min="119" max="121" width="2.7109375" customWidth="1"/>
    <col min="122" max="123" width="1.42578125" customWidth="1"/>
    <col min="124" max="124" width="7.28515625" customWidth="1"/>
    <col min="125" max="127" width="10.7109375" style="8" customWidth="1"/>
    <col min="128" max="128" width="4.7109375" customWidth="1"/>
  </cols>
  <sheetData>
    <row r="1" spans="1:128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 t="str">
        <f ca="1">CONCATENATE("Fiche : ",RANDBETWEEN(1,1000))</f>
        <v>Fiche : 544</v>
      </c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1"/>
      <c r="CZ1" s="1"/>
      <c r="DA1" s="1"/>
      <c r="DB1" s="1"/>
      <c r="DC1" s="29" t="s">
        <v>1</v>
      </c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32">
        <f ca="1">RANDBETWEEN(DV2,DV3)</f>
        <v>3</v>
      </c>
      <c r="DP1" s="33"/>
      <c r="DQ1" s="34"/>
      <c r="DR1" s="1"/>
      <c r="DS1" s="1"/>
      <c r="DT1" s="2" t="s">
        <v>2</v>
      </c>
      <c r="DU1" s="22">
        <v>10</v>
      </c>
      <c r="DV1" s="22">
        <v>10</v>
      </c>
      <c r="DW1" s="22">
        <v>10</v>
      </c>
      <c r="DX1" s="1"/>
    </row>
    <row r="2" spans="1:128" ht="12.75" customHeight="1">
      <c r="A2" s="51"/>
      <c r="B2" s="52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42">
        <f ca="1">IF(DO1&lt;(DO2*2),(2*DO2)+DO1,DO1)</f>
        <v>23</v>
      </c>
      <c r="R2" s="42"/>
      <c r="S2" s="42"/>
      <c r="T2" s="42"/>
      <c r="U2" s="42"/>
      <c r="V2" s="42"/>
      <c r="W2" s="42"/>
      <c r="X2" s="42"/>
      <c r="Y2" s="51"/>
      <c r="Z2" s="51"/>
      <c r="AA2" s="42">
        <f ca="1">Q2+DO2</f>
        <v>33</v>
      </c>
      <c r="AB2" s="42"/>
      <c r="AC2" s="42"/>
      <c r="AD2" s="42"/>
      <c r="AE2" s="42"/>
      <c r="AF2" s="42"/>
      <c r="AG2" s="42"/>
      <c r="AH2" s="42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1"/>
      <c r="CZ2" s="1"/>
      <c r="DA2" s="1"/>
      <c r="DB2" s="1"/>
      <c r="DC2" s="29" t="s">
        <v>3</v>
      </c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>
        <f ca="1">INDEX(liste1,1,INT(RAND()*(4-1)+1))</f>
        <v>10</v>
      </c>
      <c r="DP2" s="29" t="e">
        <f ca="1">INDEX(liste,1,INT(RAND()*(4-1)+1))</f>
        <v>#NAME?</v>
      </c>
      <c r="DQ2" s="29" t="e">
        <f ca="1">INDEX(liste,1,INT(RAND()*(4-1)+1))</f>
        <v>#NAME?</v>
      </c>
      <c r="DR2" s="1"/>
      <c r="DS2" s="1"/>
      <c r="DT2" s="30" t="s">
        <v>4</v>
      </c>
      <c r="DU2" s="30"/>
      <c r="DV2" s="31">
        <v>1</v>
      </c>
      <c r="DW2" s="31"/>
      <c r="DX2" s="1"/>
    </row>
    <row r="3" spans="1:128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30" t="s">
        <v>5</v>
      </c>
      <c r="DU3" s="30"/>
      <c r="DV3" s="31">
        <v>5</v>
      </c>
      <c r="DW3" s="31"/>
      <c r="DX3" s="1"/>
    </row>
    <row r="4" spans="1:128" ht="4.5" customHeight="1">
      <c r="A4" s="51"/>
      <c r="B4" s="51"/>
      <c r="C4" s="51"/>
      <c r="D4" s="51"/>
      <c r="E4" s="51"/>
      <c r="F4" s="54"/>
      <c r="G4" s="51"/>
      <c r="H4" s="51"/>
      <c r="I4" s="51"/>
      <c r="J4" s="51"/>
      <c r="K4" s="51"/>
      <c r="L4" s="51"/>
      <c r="M4" s="51"/>
      <c r="N4" s="51"/>
      <c r="O4" s="51"/>
      <c r="P4" s="54"/>
      <c r="Q4" s="51"/>
      <c r="R4" s="51"/>
      <c r="S4" s="51"/>
      <c r="T4" s="51"/>
      <c r="U4" s="51"/>
      <c r="V4" s="51"/>
      <c r="W4" s="51"/>
      <c r="X4" s="51"/>
      <c r="Y4" s="51"/>
      <c r="Z4" s="54"/>
      <c r="AA4" s="51"/>
      <c r="AB4" s="51"/>
      <c r="AC4" s="51"/>
      <c r="AD4" s="51"/>
      <c r="AE4" s="51"/>
      <c r="AF4" s="51"/>
      <c r="AG4" s="51"/>
      <c r="AH4" s="51"/>
      <c r="AI4" s="51"/>
      <c r="AJ4" s="54"/>
      <c r="AK4" s="51"/>
      <c r="AL4" s="51"/>
      <c r="AM4" s="51"/>
      <c r="AN4" s="51"/>
      <c r="AO4" s="51"/>
      <c r="AP4" s="51"/>
      <c r="AQ4" s="51"/>
      <c r="AR4" s="51"/>
      <c r="AS4" s="51"/>
      <c r="AT4" s="54"/>
      <c r="AU4" s="51"/>
      <c r="AV4" s="51"/>
      <c r="AW4" s="51"/>
      <c r="AX4" s="51"/>
      <c r="AY4" s="51"/>
      <c r="AZ4" s="51"/>
      <c r="BA4" s="51"/>
      <c r="BB4" s="51"/>
      <c r="BC4" s="51"/>
      <c r="BD4" s="54"/>
      <c r="BE4" s="51"/>
      <c r="BF4" s="51"/>
      <c r="BG4" s="51"/>
      <c r="BH4" s="51"/>
      <c r="BI4" s="51"/>
      <c r="BJ4" s="51"/>
      <c r="BK4" s="51"/>
      <c r="BL4" s="51"/>
      <c r="BM4" s="51"/>
      <c r="BN4" s="54"/>
      <c r="BO4" s="51"/>
      <c r="BP4" s="51"/>
      <c r="BQ4" s="51"/>
      <c r="BR4" s="51"/>
      <c r="BS4" s="51"/>
      <c r="BT4" s="51"/>
      <c r="BU4" s="51"/>
      <c r="BV4" s="51"/>
      <c r="BW4" s="51"/>
      <c r="BX4" s="54"/>
      <c r="BY4" s="51"/>
      <c r="BZ4" s="51"/>
      <c r="CA4" s="51"/>
      <c r="CB4" s="51"/>
      <c r="CC4" s="51"/>
      <c r="CD4" s="51"/>
      <c r="CE4" s="51"/>
      <c r="CF4" s="51"/>
      <c r="CG4" s="51"/>
      <c r="CH4" s="54"/>
      <c r="CI4" s="51"/>
      <c r="CJ4" s="51"/>
      <c r="CK4" s="51"/>
      <c r="CL4" s="51"/>
      <c r="CM4" s="51"/>
      <c r="CN4" s="51"/>
      <c r="CO4" s="51"/>
      <c r="CP4" s="51"/>
      <c r="CQ4" s="51"/>
      <c r="CR4" s="54"/>
      <c r="CS4" s="51"/>
      <c r="CT4" s="51"/>
      <c r="CU4" s="51"/>
      <c r="CV4" s="51"/>
      <c r="CW4" s="51"/>
      <c r="CX4" s="5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5"/>
      <c r="DV4" s="5"/>
      <c r="DW4" s="6"/>
      <c r="DX4" s="1"/>
    </row>
    <row r="5" spans="1:128" ht="12.75" customHeight="1">
      <c r="A5" s="55"/>
      <c r="B5" s="56"/>
      <c r="C5" s="57"/>
      <c r="D5" s="57"/>
      <c r="E5" s="58"/>
      <c r="F5" s="57"/>
      <c r="G5" s="57"/>
      <c r="H5" s="57"/>
      <c r="I5" s="57"/>
      <c r="J5" s="58"/>
      <c r="K5" s="55"/>
      <c r="L5" s="57"/>
      <c r="M5" s="57"/>
      <c r="N5" s="57"/>
      <c r="O5" s="58"/>
      <c r="P5" s="57"/>
      <c r="Q5" s="57"/>
      <c r="R5" s="57"/>
      <c r="S5" s="57"/>
      <c r="T5" s="58"/>
      <c r="U5" s="55"/>
      <c r="V5" s="57"/>
      <c r="W5" s="57"/>
      <c r="X5" s="57"/>
      <c r="Y5" s="58"/>
      <c r="Z5" s="57"/>
      <c r="AA5" s="57"/>
      <c r="AB5" s="57"/>
      <c r="AC5" s="57"/>
      <c r="AD5" s="58"/>
      <c r="AE5" s="55"/>
      <c r="AF5" s="57"/>
      <c r="AG5" s="57"/>
      <c r="AH5" s="57"/>
      <c r="AI5" s="58"/>
      <c r="AJ5" s="57"/>
      <c r="AK5" s="57"/>
      <c r="AL5" s="57"/>
      <c r="AM5" s="57"/>
      <c r="AN5" s="58"/>
      <c r="AO5" s="55"/>
      <c r="AP5" s="57"/>
      <c r="AQ5" s="57"/>
      <c r="AR5" s="57"/>
      <c r="AS5" s="58"/>
      <c r="AT5" s="57"/>
      <c r="AU5" s="57"/>
      <c r="AV5" s="57"/>
      <c r="AW5" s="57"/>
      <c r="AX5" s="58"/>
      <c r="AY5" s="55"/>
      <c r="AZ5" s="57"/>
      <c r="BA5" s="57"/>
      <c r="BB5" s="57"/>
      <c r="BC5" s="58"/>
      <c r="BD5" s="57"/>
      <c r="BE5" s="57"/>
      <c r="BF5" s="57"/>
      <c r="BG5" s="57"/>
      <c r="BH5" s="58"/>
      <c r="BI5" s="55"/>
      <c r="BJ5" s="57"/>
      <c r="BK5" s="57"/>
      <c r="BL5" s="57"/>
      <c r="BM5" s="58"/>
      <c r="BN5" s="57"/>
      <c r="BO5" s="57"/>
      <c r="BP5" s="57"/>
      <c r="BQ5" s="57"/>
      <c r="BR5" s="58"/>
      <c r="BS5" s="55"/>
      <c r="BT5" s="57"/>
      <c r="BU5" s="57"/>
      <c r="BV5" s="57"/>
      <c r="BW5" s="58"/>
      <c r="BX5" s="57"/>
      <c r="BY5" s="57"/>
      <c r="BZ5" s="57"/>
      <c r="CA5" s="57"/>
      <c r="CB5" s="58"/>
      <c r="CC5" s="55"/>
      <c r="CD5" s="57"/>
      <c r="CE5" s="57"/>
      <c r="CF5" s="57"/>
      <c r="CG5" s="58"/>
      <c r="CH5" s="57"/>
      <c r="CI5" s="57"/>
      <c r="CJ5" s="57"/>
      <c r="CK5" s="57"/>
      <c r="CL5" s="58"/>
      <c r="CM5" s="55"/>
      <c r="CN5" s="57"/>
      <c r="CO5" s="57"/>
      <c r="CP5" s="57"/>
      <c r="CQ5" s="58"/>
      <c r="CR5" s="57"/>
      <c r="CS5" s="57"/>
      <c r="CT5" s="57"/>
      <c r="CU5" s="57"/>
      <c r="CV5" s="58"/>
      <c r="CW5" s="59"/>
      <c r="CX5" s="51"/>
      <c r="CY5" s="1"/>
      <c r="CZ5" s="40" t="s">
        <v>16</v>
      </c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1"/>
    </row>
    <row r="6" spans="1:128" ht="12.75" customHeight="1">
      <c r="A6" s="60"/>
      <c r="B6" s="61"/>
      <c r="C6" s="62"/>
      <c r="D6" s="62"/>
      <c r="E6" s="63"/>
      <c r="F6" s="62"/>
      <c r="G6" s="62"/>
      <c r="H6" s="62"/>
      <c r="I6" s="62"/>
      <c r="J6" s="63"/>
      <c r="K6" s="60"/>
      <c r="L6" s="62"/>
      <c r="M6" s="62"/>
      <c r="N6" s="62"/>
      <c r="O6" s="63"/>
      <c r="P6" s="62"/>
      <c r="Q6" s="62"/>
      <c r="R6" s="62"/>
      <c r="S6" s="62"/>
      <c r="T6" s="63"/>
      <c r="U6" s="60"/>
      <c r="V6" s="62"/>
      <c r="W6" s="62"/>
      <c r="X6" s="62"/>
      <c r="Y6" s="63"/>
      <c r="Z6" s="62"/>
      <c r="AA6" s="62"/>
      <c r="AB6" s="62"/>
      <c r="AC6" s="62"/>
      <c r="AD6" s="63"/>
      <c r="AE6" s="60"/>
      <c r="AF6" s="62"/>
      <c r="AG6" s="62"/>
      <c r="AH6" s="62"/>
      <c r="AI6" s="63"/>
      <c r="AJ6" s="62"/>
      <c r="AK6" s="62"/>
      <c r="AL6" s="62"/>
      <c r="AM6" s="62"/>
      <c r="AN6" s="63"/>
      <c r="AO6" s="60"/>
      <c r="AP6" s="62"/>
      <c r="AQ6" s="62"/>
      <c r="AR6" s="62"/>
      <c r="AS6" s="63"/>
      <c r="AT6" s="62"/>
      <c r="AU6" s="62"/>
      <c r="AV6" s="62"/>
      <c r="AW6" s="62"/>
      <c r="AX6" s="63"/>
      <c r="AY6" s="60"/>
      <c r="AZ6" s="62"/>
      <c r="BA6" s="62"/>
      <c r="BB6" s="62"/>
      <c r="BC6" s="63"/>
      <c r="BD6" s="62"/>
      <c r="BE6" s="62"/>
      <c r="BF6" s="62"/>
      <c r="BG6" s="62"/>
      <c r="BH6" s="63"/>
      <c r="BI6" s="60"/>
      <c r="BJ6" s="62"/>
      <c r="BK6" s="62"/>
      <c r="BL6" s="62"/>
      <c r="BM6" s="63"/>
      <c r="BN6" s="62"/>
      <c r="BO6" s="62"/>
      <c r="BP6" s="62"/>
      <c r="BQ6" s="62"/>
      <c r="BR6" s="63"/>
      <c r="BS6" s="60"/>
      <c r="BT6" s="62"/>
      <c r="BU6" s="62"/>
      <c r="BV6" s="62"/>
      <c r="BW6" s="63"/>
      <c r="BX6" s="62"/>
      <c r="BY6" s="62"/>
      <c r="BZ6" s="62"/>
      <c r="CA6" s="62"/>
      <c r="CB6" s="63"/>
      <c r="CC6" s="60"/>
      <c r="CD6" s="62"/>
      <c r="CE6" s="62"/>
      <c r="CF6" s="62"/>
      <c r="CG6" s="63"/>
      <c r="CH6" s="62"/>
      <c r="CI6" s="62"/>
      <c r="CJ6" s="62"/>
      <c r="CK6" s="62"/>
      <c r="CL6" s="63"/>
      <c r="CM6" s="60"/>
      <c r="CN6" s="62"/>
      <c r="CO6" s="62"/>
      <c r="CP6" s="62"/>
      <c r="CQ6" s="63"/>
      <c r="CR6" s="62"/>
      <c r="CS6" s="62"/>
      <c r="CT6" s="62"/>
      <c r="CU6" s="62"/>
      <c r="CV6" s="63"/>
      <c r="CW6" s="59"/>
      <c r="CX6" s="51"/>
      <c r="CY6" s="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1"/>
    </row>
    <row r="7" spans="1:128" ht="4.5" customHeight="1">
      <c r="A7" s="51"/>
      <c r="B7" s="51"/>
      <c r="C7" s="51"/>
      <c r="D7" s="51"/>
      <c r="E7" s="51"/>
      <c r="F7" s="54"/>
      <c r="G7" s="51"/>
      <c r="H7" s="51"/>
      <c r="I7" s="51"/>
      <c r="J7" s="51"/>
      <c r="K7" s="51"/>
      <c r="L7" s="51"/>
      <c r="M7" s="51"/>
      <c r="N7" s="51"/>
      <c r="O7" s="51"/>
      <c r="P7" s="54"/>
      <c r="Q7" s="51"/>
      <c r="R7" s="51"/>
      <c r="S7" s="51"/>
      <c r="T7" s="51"/>
      <c r="U7" s="51"/>
      <c r="V7" s="51"/>
      <c r="W7" s="51"/>
      <c r="X7" s="51"/>
      <c r="Y7" s="51"/>
      <c r="Z7" s="54"/>
      <c r="AA7" s="51"/>
      <c r="AB7" s="51"/>
      <c r="AC7" s="51"/>
      <c r="AD7" s="51"/>
      <c r="AE7" s="51"/>
      <c r="AF7" s="51"/>
      <c r="AG7" s="51"/>
      <c r="AH7" s="51"/>
      <c r="AI7" s="51"/>
      <c r="AJ7" s="54"/>
      <c r="AK7" s="51"/>
      <c r="AL7" s="51"/>
      <c r="AM7" s="51"/>
      <c r="AN7" s="51"/>
      <c r="AO7" s="51"/>
      <c r="AP7" s="51"/>
      <c r="AQ7" s="51"/>
      <c r="AR7" s="51"/>
      <c r="AS7" s="51"/>
      <c r="AT7" s="54"/>
      <c r="AU7" s="51"/>
      <c r="AV7" s="51"/>
      <c r="AW7" s="51"/>
      <c r="AX7" s="51"/>
      <c r="AY7" s="51"/>
      <c r="AZ7" s="51"/>
      <c r="BA7" s="51"/>
      <c r="BB7" s="51"/>
      <c r="BC7" s="51"/>
      <c r="BD7" s="54"/>
      <c r="BE7" s="51"/>
      <c r="BF7" s="51"/>
      <c r="BG7" s="51"/>
      <c r="BH7" s="51"/>
      <c r="BI7" s="51"/>
      <c r="BJ7" s="51"/>
      <c r="BK7" s="51"/>
      <c r="BL7" s="51"/>
      <c r="BM7" s="51"/>
      <c r="BN7" s="54"/>
      <c r="BO7" s="51"/>
      <c r="BP7" s="51"/>
      <c r="BQ7" s="51"/>
      <c r="BR7" s="51"/>
      <c r="BS7" s="51"/>
      <c r="BT7" s="51"/>
      <c r="BU7" s="51"/>
      <c r="BV7" s="51"/>
      <c r="BW7" s="51"/>
      <c r="BX7" s="54"/>
      <c r="BY7" s="51"/>
      <c r="BZ7" s="51"/>
      <c r="CA7" s="51"/>
      <c r="CB7" s="51"/>
      <c r="CC7" s="51"/>
      <c r="CD7" s="51"/>
      <c r="CE7" s="51"/>
      <c r="CF7" s="51"/>
      <c r="CG7" s="51"/>
      <c r="CH7" s="54"/>
      <c r="CI7" s="51"/>
      <c r="CJ7" s="51"/>
      <c r="CK7" s="51"/>
      <c r="CL7" s="51"/>
      <c r="CM7" s="51"/>
      <c r="CN7" s="51"/>
      <c r="CO7" s="51"/>
      <c r="CP7" s="51"/>
      <c r="CQ7" s="51"/>
      <c r="CR7" s="54"/>
      <c r="CS7" s="51"/>
      <c r="CT7" s="51"/>
      <c r="CU7" s="51"/>
      <c r="CV7" s="51"/>
      <c r="CW7" s="51"/>
      <c r="CX7" s="5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5"/>
      <c r="DV7" s="5"/>
      <c r="DW7" s="5"/>
      <c r="DX7" s="1"/>
    </row>
    <row r="8" spans="1:128" ht="12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1"/>
      <c r="CZ8" s="35" t="s">
        <v>14</v>
      </c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1"/>
    </row>
    <row r="9" spans="1:128" ht="12.75" customHeight="1">
      <c r="A9" s="51"/>
      <c r="B9" s="43">
        <f ca="1">Q2-(2*DO2)+2*(DO2/10)</f>
        <v>5</v>
      </c>
      <c r="C9" s="44"/>
      <c r="D9" s="44"/>
      <c r="E9" s="44"/>
      <c r="F9" s="44"/>
      <c r="G9" s="45"/>
      <c r="H9" s="51"/>
      <c r="I9" s="51"/>
      <c r="J9" s="51"/>
      <c r="K9" s="51"/>
      <c r="L9" s="51"/>
      <c r="M9" s="43">
        <f ca="1">Q2-5*(DO2/10)</f>
        <v>18</v>
      </c>
      <c r="N9" s="44"/>
      <c r="O9" s="44"/>
      <c r="P9" s="44"/>
      <c r="Q9" s="44"/>
      <c r="R9" s="45"/>
      <c r="S9" s="51"/>
      <c r="T9" s="51"/>
      <c r="U9" s="51"/>
      <c r="V9" s="43">
        <f ca="1">Q2+4*(DO2/10)</f>
        <v>27</v>
      </c>
      <c r="W9" s="44"/>
      <c r="X9" s="44"/>
      <c r="Y9" s="44"/>
      <c r="Z9" s="44"/>
      <c r="AA9" s="45"/>
      <c r="AB9" s="51"/>
      <c r="AC9" s="51"/>
      <c r="AD9" s="51"/>
      <c r="AE9" s="43">
        <f ca="1">Q2+DO2+3*(DO2/10)</f>
        <v>36</v>
      </c>
      <c r="AF9" s="44"/>
      <c r="AG9" s="44"/>
      <c r="AH9" s="44"/>
      <c r="AI9" s="44"/>
      <c r="AJ9" s="45"/>
      <c r="AK9" s="51"/>
      <c r="AL9" s="51"/>
      <c r="AM9" s="51"/>
      <c r="AN9" s="51"/>
      <c r="AO9" s="43">
        <f ca="1">AE9+DO2</f>
        <v>46</v>
      </c>
      <c r="AP9" s="44"/>
      <c r="AQ9" s="44"/>
      <c r="AR9" s="44"/>
      <c r="AS9" s="44"/>
      <c r="AT9" s="45"/>
      <c r="AU9" s="51"/>
      <c r="AV9" s="51"/>
      <c r="AW9" s="51"/>
      <c r="AX9" s="43">
        <f ca="1">AO9+DO2-(DO2/10)</f>
        <v>55</v>
      </c>
      <c r="AY9" s="44"/>
      <c r="AZ9" s="44"/>
      <c r="BA9" s="44"/>
      <c r="BB9" s="44"/>
      <c r="BC9" s="45"/>
      <c r="BD9" s="51"/>
      <c r="BE9" s="51"/>
      <c r="BF9" s="51"/>
      <c r="BG9" s="51"/>
      <c r="BH9" s="51"/>
      <c r="BI9" s="51"/>
      <c r="BJ9" s="51"/>
      <c r="BK9" s="51"/>
      <c r="BL9" s="51"/>
      <c r="BM9" s="43">
        <f ca="1">AX9+DO2+5*(DO2/10)</f>
        <v>70</v>
      </c>
      <c r="BN9" s="44"/>
      <c r="BO9" s="44"/>
      <c r="BP9" s="44"/>
      <c r="BQ9" s="44"/>
      <c r="BR9" s="45"/>
      <c r="BS9" s="51"/>
      <c r="BT9" s="51"/>
      <c r="BU9" s="51"/>
      <c r="BV9" s="51"/>
      <c r="BW9" s="51"/>
      <c r="BX9" s="51"/>
      <c r="BY9" s="43">
        <f ca="1">BM9+DO2+2*(DO2/10)</f>
        <v>82</v>
      </c>
      <c r="BZ9" s="44"/>
      <c r="CA9" s="44"/>
      <c r="CB9" s="44"/>
      <c r="CC9" s="44"/>
      <c r="CD9" s="45"/>
      <c r="CE9" s="51"/>
      <c r="CF9" s="51"/>
      <c r="CG9" s="51"/>
      <c r="CH9" s="43">
        <f ca="1">BY9+DO2-(DO2/10)</f>
        <v>91</v>
      </c>
      <c r="CI9" s="44"/>
      <c r="CJ9" s="44"/>
      <c r="CK9" s="44"/>
      <c r="CL9" s="44"/>
      <c r="CM9" s="45"/>
      <c r="CN9" s="51"/>
      <c r="CO9" s="51"/>
      <c r="CP9" s="51"/>
      <c r="CQ9" s="51"/>
      <c r="CR9" s="51"/>
      <c r="CS9" s="43">
        <f ca="1">Q2+(8*DO2)</f>
        <v>103</v>
      </c>
      <c r="CT9" s="44"/>
      <c r="CU9" s="44"/>
      <c r="CV9" s="44"/>
      <c r="CW9" s="44"/>
      <c r="CX9" s="45"/>
      <c r="CY9" s="1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1"/>
    </row>
    <row r="10" spans="1:128" ht="12.75" customHeight="1">
      <c r="A10" s="51"/>
      <c r="B10" s="46"/>
      <c r="C10" s="47"/>
      <c r="D10" s="47"/>
      <c r="E10" s="47"/>
      <c r="F10" s="47"/>
      <c r="G10" s="48"/>
      <c r="H10" s="51"/>
      <c r="I10" s="51"/>
      <c r="J10" s="51"/>
      <c r="K10" s="51"/>
      <c r="L10" s="51"/>
      <c r="M10" s="46"/>
      <c r="N10" s="47"/>
      <c r="O10" s="47"/>
      <c r="P10" s="47"/>
      <c r="Q10" s="47"/>
      <c r="R10" s="48"/>
      <c r="S10" s="51"/>
      <c r="T10" s="51"/>
      <c r="U10" s="51"/>
      <c r="V10" s="46"/>
      <c r="W10" s="47"/>
      <c r="X10" s="47"/>
      <c r="Y10" s="47"/>
      <c r="Z10" s="47"/>
      <c r="AA10" s="48"/>
      <c r="AB10" s="51"/>
      <c r="AC10" s="51"/>
      <c r="AD10" s="51"/>
      <c r="AE10" s="46"/>
      <c r="AF10" s="47"/>
      <c r="AG10" s="47"/>
      <c r="AH10" s="47"/>
      <c r="AI10" s="47"/>
      <c r="AJ10" s="48"/>
      <c r="AK10" s="51"/>
      <c r="AL10" s="51"/>
      <c r="AM10" s="51"/>
      <c r="AN10" s="51"/>
      <c r="AO10" s="46"/>
      <c r="AP10" s="47"/>
      <c r="AQ10" s="47"/>
      <c r="AR10" s="47"/>
      <c r="AS10" s="47"/>
      <c r="AT10" s="48"/>
      <c r="AU10" s="51"/>
      <c r="AV10" s="51"/>
      <c r="AW10" s="51"/>
      <c r="AX10" s="46"/>
      <c r="AY10" s="47"/>
      <c r="AZ10" s="47"/>
      <c r="BA10" s="47"/>
      <c r="BB10" s="47"/>
      <c r="BC10" s="48"/>
      <c r="BD10" s="51"/>
      <c r="BE10" s="51"/>
      <c r="BF10" s="51"/>
      <c r="BG10" s="51"/>
      <c r="BH10" s="51"/>
      <c r="BI10" s="51"/>
      <c r="BJ10" s="51"/>
      <c r="BK10" s="51"/>
      <c r="BL10" s="51"/>
      <c r="BM10" s="46"/>
      <c r="BN10" s="47"/>
      <c r="BO10" s="47"/>
      <c r="BP10" s="47"/>
      <c r="BQ10" s="47"/>
      <c r="BR10" s="48"/>
      <c r="BS10" s="51"/>
      <c r="BT10" s="51"/>
      <c r="BU10" s="51"/>
      <c r="BV10" s="51"/>
      <c r="BW10" s="51"/>
      <c r="BX10" s="51"/>
      <c r="BY10" s="46"/>
      <c r="BZ10" s="47"/>
      <c r="CA10" s="47"/>
      <c r="CB10" s="47"/>
      <c r="CC10" s="47"/>
      <c r="CD10" s="48"/>
      <c r="CE10" s="51"/>
      <c r="CF10" s="51"/>
      <c r="CG10" s="51"/>
      <c r="CH10" s="46"/>
      <c r="CI10" s="47"/>
      <c r="CJ10" s="47"/>
      <c r="CK10" s="47"/>
      <c r="CL10" s="47"/>
      <c r="CM10" s="48"/>
      <c r="CN10" s="51"/>
      <c r="CO10" s="51"/>
      <c r="CP10" s="51"/>
      <c r="CQ10" s="51"/>
      <c r="CR10" s="51"/>
      <c r="CS10" s="46"/>
      <c r="CT10" s="47"/>
      <c r="CU10" s="47"/>
      <c r="CV10" s="47"/>
      <c r="CW10" s="47"/>
      <c r="CX10" s="48"/>
      <c r="CY10" s="1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1"/>
    </row>
    <row r="11" spans="1:128" ht="12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1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1"/>
    </row>
    <row r="12" spans="1:128" ht="12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5"/>
      <c r="DV12" s="5"/>
      <c r="DW12" s="5"/>
      <c r="DX12" s="1"/>
    </row>
    <row r="13" spans="1:128" ht="12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1"/>
      <c r="CZ13" s="1"/>
      <c r="DA13" s="1"/>
      <c r="DB13" s="1"/>
      <c r="DC13" s="29" t="s">
        <v>1</v>
      </c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>
        <f ca="1">RANDBETWEEN(DV14,DV15)</f>
        <v>9</v>
      </c>
      <c r="DP13" s="29"/>
      <c r="DQ13" s="29"/>
      <c r="DR13" s="1"/>
      <c r="DS13" s="1"/>
      <c r="DT13" s="2" t="s">
        <v>6</v>
      </c>
      <c r="DU13" s="23">
        <v>10</v>
      </c>
      <c r="DV13" s="23">
        <v>10</v>
      </c>
      <c r="DW13" s="23">
        <v>10</v>
      </c>
      <c r="DX13" s="1"/>
    </row>
    <row r="14" spans="1:128" ht="12.75" customHeight="1">
      <c r="A14" s="51"/>
      <c r="B14" s="52" t="s">
        <v>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42">
        <f ca="1">IF($DO13&lt;($DO14*4),($DO14*4)+$DO13,$DO13)</f>
        <v>49</v>
      </c>
      <c r="AL14" s="42"/>
      <c r="AM14" s="42"/>
      <c r="AN14" s="42"/>
      <c r="AO14" s="42"/>
      <c r="AP14" s="42"/>
      <c r="AQ14" s="42"/>
      <c r="AR14" s="42"/>
      <c r="AS14" s="51"/>
      <c r="AT14" s="51"/>
      <c r="AU14" s="42">
        <f ca="1">AK14+DO14</f>
        <v>59</v>
      </c>
      <c r="AV14" s="42"/>
      <c r="AW14" s="42"/>
      <c r="AX14" s="42"/>
      <c r="AY14" s="42"/>
      <c r="AZ14" s="42"/>
      <c r="BA14" s="42"/>
      <c r="BB14" s="42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1"/>
      <c r="CZ14" s="1"/>
      <c r="DA14" s="1"/>
      <c r="DB14" s="1"/>
      <c r="DC14" s="29" t="s">
        <v>3</v>
      </c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>
        <f ca="1">INDEX(liste1a,1,INT(RAND()*(4-1)+1))</f>
        <v>10</v>
      </c>
      <c r="DP14" s="29" t="e">
        <f ca="1">INDEX(liste,1,INT(RAND()*(4-1)+1))</f>
        <v>#NAME?</v>
      </c>
      <c r="DQ14" s="29" t="e">
        <f ca="1">INDEX(liste,1,INT(RAND()*(4-1)+1))</f>
        <v>#NAME?</v>
      </c>
      <c r="DR14" s="1"/>
      <c r="DS14" s="1"/>
      <c r="DT14" s="30" t="s">
        <v>4</v>
      </c>
      <c r="DU14" s="30"/>
      <c r="DV14" s="31">
        <v>5</v>
      </c>
      <c r="DW14" s="31"/>
      <c r="DX14" s="1"/>
    </row>
    <row r="15" spans="1:128" ht="12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30" t="s">
        <v>5</v>
      </c>
      <c r="DU15" s="30"/>
      <c r="DV15" s="31">
        <v>10</v>
      </c>
      <c r="DW15" s="31"/>
      <c r="DX15" s="1"/>
    </row>
    <row r="16" spans="1:128" ht="4.5" customHeight="1">
      <c r="A16" s="51"/>
      <c r="B16" s="51"/>
      <c r="C16" s="51"/>
      <c r="D16" s="51"/>
      <c r="E16" s="51"/>
      <c r="F16" s="54"/>
      <c r="G16" s="51"/>
      <c r="H16" s="51"/>
      <c r="I16" s="51"/>
      <c r="J16" s="51"/>
      <c r="K16" s="51"/>
      <c r="L16" s="51"/>
      <c r="M16" s="51"/>
      <c r="N16" s="51"/>
      <c r="O16" s="51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4"/>
      <c r="AA16" s="51"/>
      <c r="AB16" s="51"/>
      <c r="AC16" s="51"/>
      <c r="AD16" s="51"/>
      <c r="AE16" s="51"/>
      <c r="AF16" s="51"/>
      <c r="AG16" s="51"/>
      <c r="AH16" s="51"/>
      <c r="AI16" s="51"/>
      <c r="AJ16" s="54"/>
      <c r="AK16" s="51"/>
      <c r="AL16" s="51"/>
      <c r="AM16" s="51"/>
      <c r="AN16" s="51"/>
      <c r="AO16" s="51"/>
      <c r="AP16" s="51"/>
      <c r="AQ16" s="51"/>
      <c r="AR16" s="51"/>
      <c r="AS16" s="51"/>
      <c r="AT16" s="54"/>
      <c r="AU16" s="51"/>
      <c r="AV16" s="51"/>
      <c r="AW16" s="51"/>
      <c r="AX16" s="51"/>
      <c r="AY16" s="51"/>
      <c r="AZ16" s="51"/>
      <c r="BA16" s="51"/>
      <c r="BB16" s="51"/>
      <c r="BC16" s="51"/>
      <c r="BD16" s="54"/>
      <c r="BE16" s="51"/>
      <c r="BF16" s="51"/>
      <c r="BG16" s="51"/>
      <c r="BH16" s="51"/>
      <c r="BI16" s="51"/>
      <c r="BJ16" s="51"/>
      <c r="BK16" s="51"/>
      <c r="BL16" s="51"/>
      <c r="BM16" s="51"/>
      <c r="BN16" s="54"/>
      <c r="BO16" s="51"/>
      <c r="BP16" s="51"/>
      <c r="BQ16" s="51"/>
      <c r="BR16" s="51"/>
      <c r="BS16" s="51"/>
      <c r="BT16" s="51"/>
      <c r="BU16" s="51"/>
      <c r="BV16" s="51"/>
      <c r="BW16" s="51"/>
      <c r="BX16" s="54"/>
      <c r="BY16" s="51"/>
      <c r="BZ16" s="51"/>
      <c r="CA16" s="51"/>
      <c r="CB16" s="51"/>
      <c r="CC16" s="51"/>
      <c r="CD16" s="51"/>
      <c r="CE16" s="51"/>
      <c r="CF16" s="51"/>
      <c r="CG16" s="51"/>
      <c r="CH16" s="54"/>
      <c r="CI16" s="51"/>
      <c r="CJ16" s="51"/>
      <c r="CK16" s="51"/>
      <c r="CL16" s="51"/>
      <c r="CM16" s="51"/>
      <c r="CN16" s="51"/>
      <c r="CO16" s="51"/>
      <c r="CP16" s="51"/>
      <c r="CQ16" s="51"/>
      <c r="CR16" s="54"/>
      <c r="CS16" s="51"/>
      <c r="CT16" s="51"/>
      <c r="CU16" s="51"/>
      <c r="CV16" s="51"/>
      <c r="CW16" s="51"/>
      <c r="CX16" s="5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5"/>
      <c r="DV16" s="5"/>
      <c r="DW16" s="5"/>
      <c r="DX16" s="1"/>
    </row>
    <row r="17" spans="1:128" ht="12.75" customHeight="1">
      <c r="A17" s="55"/>
      <c r="B17" s="56"/>
      <c r="C17" s="57"/>
      <c r="D17" s="57"/>
      <c r="E17" s="58"/>
      <c r="F17" s="57"/>
      <c r="G17" s="57"/>
      <c r="H17" s="57"/>
      <c r="I17" s="57"/>
      <c r="J17" s="58"/>
      <c r="K17" s="55"/>
      <c r="L17" s="57"/>
      <c r="M17" s="57"/>
      <c r="N17" s="57"/>
      <c r="O17" s="58"/>
      <c r="P17" s="57"/>
      <c r="Q17" s="57"/>
      <c r="R17" s="57"/>
      <c r="S17" s="57"/>
      <c r="T17" s="58"/>
      <c r="U17" s="55"/>
      <c r="V17" s="57"/>
      <c r="W17" s="57"/>
      <c r="X17" s="57"/>
      <c r="Y17" s="58"/>
      <c r="Z17" s="57"/>
      <c r="AA17" s="57"/>
      <c r="AB17" s="57"/>
      <c r="AC17" s="57"/>
      <c r="AD17" s="58"/>
      <c r="AE17" s="55"/>
      <c r="AF17" s="57"/>
      <c r="AG17" s="57"/>
      <c r="AH17" s="57"/>
      <c r="AI17" s="58"/>
      <c r="AJ17" s="57"/>
      <c r="AK17" s="57"/>
      <c r="AL17" s="57"/>
      <c r="AM17" s="57"/>
      <c r="AN17" s="58"/>
      <c r="AO17" s="55"/>
      <c r="AP17" s="57"/>
      <c r="AQ17" s="57"/>
      <c r="AR17" s="57"/>
      <c r="AS17" s="58"/>
      <c r="AT17" s="57"/>
      <c r="AU17" s="57"/>
      <c r="AV17" s="57"/>
      <c r="AW17" s="57"/>
      <c r="AX17" s="58"/>
      <c r="AY17" s="55"/>
      <c r="AZ17" s="57"/>
      <c r="BA17" s="57"/>
      <c r="BB17" s="57"/>
      <c r="BC17" s="58"/>
      <c r="BD17" s="57"/>
      <c r="BE17" s="57"/>
      <c r="BF17" s="57"/>
      <c r="BG17" s="57"/>
      <c r="BH17" s="58"/>
      <c r="BI17" s="55"/>
      <c r="BJ17" s="57"/>
      <c r="BK17" s="57"/>
      <c r="BL17" s="57"/>
      <c r="BM17" s="58"/>
      <c r="BN17" s="57"/>
      <c r="BO17" s="57"/>
      <c r="BP17" s="57"/>
      <c r="BQ17" s="57"/>
      <c r="BR17" s="58"/>
      <c r="BS17" s="55"/>
      <c r="BT17" s="57"/>
      <c r="BU17" s="57"/>
      <c r="BV17" s="57"/>
      <c r="BW17" s="58"/>
      <c r="BX17" s="57"/>
      <c r="BY17" s="57"/>
      <c r="BZ17" s="57"/>
      <c r="CA17" s="57"/>
      <c r="CB17" s="58"/>
      <c r="CC17" s="55"/>
      <c r="CD17" s="57"/>
      <c r="CE17" s="57"/>
      <c r="CF17" s="57"/>
      <c r="CG17" s="58"/>
      <c r="CH17" s="57"/>
      <c r="CI17" s="57"/>
      <c r="CJ17" s="57"/>
      <c r="CK17" s="57"/>
      <c r="CL17" s="58"/>
      <c r="CM17" s="55"/>
      <c r="CN17" s="57"/>
      <c r="CO17" s="57"/>
      <c r="CP17" s="57"/>
      <c r="CQ17" s="58"/>
      <c r="CR17" s="57"/>
      <c r="CS17" s="57"/>
      <c r="CT17" s="57"/>
      <c r="CU17" s="57"/>
      <c r="CV17" s="58"/>
      <c r="CW17" s="59"/>
      <c r="CX17" s="5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5"/>
      <c r="DV17" s="5"/>
      <c r="DW17" s="5"/>
      <c r="DX17" s="1"/>
    </row>
    <row r="18" spans="1:128" ht="12.75" customHeight="1">
      <c r="A18" s="60"/>
      <c r="B18" s="61"/>
      <c r="C18" s="62"/>
      <c r="D18" s="62"/>
      <c r="E18" s="63"/>
      <c r="F18" s="62"/>
      <c r="G18" s="62"/>
      <c r="H18" s="62"/>
      <c r="I18" s="62"/>
      <c r="J18" s="63"/>
      <c r="K18" s="60"/>
      <c r="L18" s="62"/>
      <c r="M18" s="62"/>
      <c r="N18" s="62"/>
      <c r="O18" s="63"/>
      <c r="P18" s="62"/>
      <c r="Q18" s="62"/>
      <c r="R18" s="62"/>
      <c r="S18" s="62"/>
      <c r="T18" s="63"/>
      <c r="U18" s="60"/>
      <c r="V18" s="62"/>
      <c r="W18" s="62"/>
      <c r="X18" s="62"/>
      <c r="Y18" s="63"/>
      <c r="Z18" s="62"/>
      <c r="AA18" s="62"/>
      <c r="AB18" s="62"/>
      <c r="AC18" s="62"/>
      <c r="AD18" s="63"/>
      <c r="AE18" s="60"/>
      <c r="AF18" s="62"/>
      <c r="AG18" s="62"/>
      <c r="AH18" s="62"/>
      <c r="AI18" s="63"/>
      <c r="AJ18" s="62"/>
      <c r="AK18" s="62"/>
      <c r="AL18" s="62"/>
      <c r="AM18" s="62"/>
      <c r="AN18" s="63"/>
      <c r="AO18" s="60"/>
      <c r="AP18" s="62"/>
      <c r="AQ18" s="62"/>
      <c r="AR18" s="62"/>
      <c r="AS18" s="63"/>
      <c r="AT18" s="62"/>
      <c r="AU18" s="62"/>
      <c r="AV18" s="62"/>
      <c r="AW18" s="62"/>
      <c r="AX18" s="63"/>
      <c r="AY18" s="60"/>
      <c r="AZ18" s="62"/>
      <c r="BA18" s="62"/>
      <c r="BB18" s="62"/>
      <c r="BC18" s="63"/>
      <c r="BD18" s="62"/>
      <c r="BE18" s="62"/>
      <c r="BF18" s="62"/>
      <c r="BG18" s="62"/>
      <c r="BH18" s="63"/>
      <c r="BI18" s="60"/>
      <c r="BJ18" s="62"/>
      <c r="BK18" s="62"/>
      <c r="BL18" s="62"/>
      <c r="BM18" s="63"/>
      <c r="BN18" s="62"/>
      <c r="BO18" s="62"/>
      <c r="BP18" s="62"/>
      <c r="BQ18" s="62"/>
      <c r="BR18" s="63"/>
      <c r="BS18" s="60"/>
      <c r="BT18" s="62"/>
      <c r="BU18" s="62"/>
      <c r="BV18" s="62"/>
      <c r="BW18" s="63"/>
      <c r="BX18" s="62"/>
      <c r="BY18" s="62"/>
      <c r="BZ18" s="62"/>
      <c r="CA18" s="62"/>
      <c r="CB18" s="63"/>
      <c r="CC18" s="60"/>
      <c r="CD18" s="62"/>
      <c r="CE18" s="62"/>
      <c r="CF18" s="62"/>
      <c r="CG18" s="63"/>
      <c r="CH18" s="62"/>
      <c r="CI18" s="62"/>
      <c r="CJ18" s="62"/>
      <c r="CK18" s="62"/>
      <c r="CL18" s="63"/>
      <c r="CM18" s="60"/>
      <c r="CN18" s="62"/>
      <c r="CO18" s="62"/>
      <c r="CP18" s="62"/>
      <c r="CQ18" s="63"/>
      <c r="CR18" s="62"/>
      <c r="CS18" s="62"/>
      <c r="CT18" s="62"/>
      <c r="CU18" s="62"/>
      <c r="CV18" s="63"/>
      <c r="CW18" s="59"/>
      <c r="CX18" s="5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5"/>
      <c r="DV18" s="5"/>
      <c r="DW18" s="5"/>
      <c r="DX18" s="1"/>
    </row>
    <row r="19" spans="1:128" ht="4.5" customHeight="1">
      <c r="A19" s="51"/>
      <c r="B19" s="51"/>
      <c r="C19" s="51"/>
      <c r="D19" s="51"/>
      <c r="E19" s="51"/>
      <c r="F19" s="54"/>
      <c r="G19" s="51"/>
      <c r="H19" s="51"/>
      <c r="I19" s="51"/>
      <c r="J19" s="51"/>
      <c r="K19" s="51"/>
      <c r="L19" s="51"/>
      <c r="M19" s="51"/>
      <c r="N19" s="51"/>
      <c r="O19" s="51"/>
      <c r="P19" s="54"/>
      <c r="Q19" s="51"/>
      <c r="R19" s="51"/>
      <c r="S19" s="51"/>
      <c r="T19" s="51"/>
      <c r="U19" s="51"/>
      <c r="V19" s="51"/>
      <c r="W19" s="51"/>
      <c r="X19" s="51"/>
      <c r="Y19" s="51"/>
      <c r="Z19" s="54"/>
      <c r="AA19" s="51"/>
      <c r="AB19" s="51"/>
      <c r="AC19" s="51"/>
      <c r="AD19" s="51"/>
      <c r="AE19" s="51"/>
      <c r="AF19" s="51"/>
      <c r="AG19" s="51"/>
      <c r="AH19" s="51"/>
      <c r="AI19" s="51"/>
      <c r="AJ19" s="54"/>
      <c r="AK19" s="51"/>
      <c r="AL19" s="51"/>
      <c r="AM19" s="51"/>
      <c r="AN19" s="51"/>
      <c r="AO19" s="51"/>
      <c r="AP19" s="51"/>
      <c r="AQ19" s="51"/>
      <c r="AR19" s="51"/>
      <c r="AS19" s="51"/>
      <c r="AT19" s="54"/>
      <c r="AU19" s="51"/>
      <c r="AV19" s="51"/>
      <c r="AW19" s="51"/>
      <c r="AX19" s="51"/>
      <c r="AY19" s="51"/>
      <c r="AZ19" s="51"/>
      <c r="BA19" s="51"/>
      <c r="BB19" s="51"/>
      <c r="BC19" s="51"/>
      <c r="BD19" s="54"/>
      <c r="BE19" s="51"/>
      <c r="BF19" s="51"/>
      <c r="BG19" s="51"/>
      <c r="BH19" s="51"/>
      <c r="BI19" s="51"/>
      <c r="BJ19" s="51"/>
      <c r="BK19" s="51"/>
      <c r="BL19" s="51"/>
      <c r="BM19" s="51"/>
      <c r="BN19" s="54"/>
      <c r="BO19" s="51"/>
      <c r="BP19" s="51"/>
      <c r="BQ19" s="51"/>
      <c r="BR19" s="51"/>
      <c r="BS19" s="51"/>
      <c r="BT19" s="51"/>
      <c r="BU19" s="51"/>
      <c r="BV19" s="51"/>
      <c r="BW19" s="51"/>
      <c r="BX19" s="54"/>
      <c r="BY19" s="51"/>
      <c r="BZ19" s="51"/>
      <c r="CA19" s="51"/>
      <c r="CB19" s="51"/>
      <c r="CC19" s="51"/>
      <c r="CD19" s="51"/>
      <c r="CE19" s="51"/>
      <c r="CF19" s="51"/>
      <c r="CG19" s="51"/>
      <c r="CH19" s="54"/>
      <c r="CI19" s="51"/>
      <c r="CJ19" s="51"/>
      <c r="CK19" s="51"/>
      <c r="CL19" s="51"/>
      <c r="CM19" s="51"/>
      <c r="CN19" s="51"/>
      <c r="CO19" s="51"/>
      <c r="CP19" s="51"/>
      <c r="CQ19" s="51"/>
      <c r="CR19" s="54"/>
      <c r="CS19" s="51"/>
      <c r="CT19" s="51"/>
      <c r="CU19" s="51"/>
      <c r="CV19" s="51"/>
      <c r="CW19" s="51"/>
      <c r="CX19" s="5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5"/>
      <c r="DV19" s="5"/>
      <c r="DW19" s="5"/>
      <c r="DX19" s="1"/>
    </row>
    <row r="20" spans="1:128" ht="12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1"/>
      <c r="CZ20" s="36" t="s">
        <v>15</v>
      </c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1"/>
    </row>
    <row r="21" spans="1:128" ht="12.75" customHeight="1">
      <c r="A21" s="51"/>
      <c r="B21" s="43">
        <f ca="1">AK14-(4*DO14)+2*(DO14/10)</f>
        <v>11</v>
      </c>
      <c r="C21" s="44"/>
      <c r="D21" s="44"/>
      <c r="E21" s="44"/>
      <c r="F21" s="44"/>
      <c r="G21" s="45"/>
      <c r="H21" s="79"/>
      <c r="I21" s="43">
        <f ca="1">B21+7*(DO14/10)</f>
        <v>18</v>
      </c>
      <c r="J21" s="44"/>
      <c r="K21" s="44"/>
      <c r="L21" s="44"/>
      <c r="M21" s="44"/>
      <c r="N21" s="45"/>
      <c r="O21" s="51"/>
      <c r="P21" s="51"/>
      <c r="Q21" s="51"/>
      <c r="R21" s="51"/>
      <c r="S21" s="43">
        <f ca="1">I21+DO14+2*(DO14/10)</f>
        <v>30</v>
      </c>
      <c r="T21" s="44"/>
      <c r="U21" s="44"/>
      <c r="V21" s="44"/>
      <c r="W21" s="44"/>
      <c r="X21" s="45"/>
      <c r="Y21" s="51"/>
      <c r="Z21" s="51"/>
      <c r="AA21" s="51"/>
      <c r="AB21" s="43">
        <f ca="1">AK14-DO14</f>
        <v>39</v>
      </c>
      <c r="AC21" s="44"/>
      <c r="AD21" s="44"/>
      <c r="AE21" s="44"/>
      <c r="AF21" s="44"/>
      <c r="AG21" s="45"/>
      <c r="AH21" s="51"/>
      <c r="AI21" s="51"/>
      <c r="AJ21" s="51"/>
      <c r="AK21" s="43">
        <f ca="1">AK14-(DO14/10)</f>
        <v>48</v>
      </c>
      <c r="AL21" s="44"/>
      <c r="AM21" s="44"/>
      <c r="AN21" s="44"/>
      <c r="AO21" s="44"/>
      <c r="AP21" s="45"/>
      <c r="AQ21" s="51"/>
      <c r="AR21" s="51"/>
      <c r="AS21" s="51"/>
      <c r="AT21" s="51"/>
      <c r="AU21" s="43">
        <f ca="1">AU14-(DO14/10)</f>
        <v>58</v>
      </c>
      <c r="AV21" s="44"/>
      <c r="AW21" s="44"/>
      <c r="AX21" s="44"/>
      <c r="AY21" s="44"/>
      <c r="AZ21" s="45"/>
      <c r="BA21" s="51"/>
      <c r="BB21" s="51"/>
      <c r="BC21" s="51"/>
      <c r="BD21" s="43">
        <f ca="1">AU14+8*(DO14/10)</f>
        <v>67</v>
      </c>
      <c r="BE21" s="44"/>
      <c r="BF21" s="44"/>
      <c r="BG21" s="44"/>
      <c r="BH21" s="44"/>
      <c r="BI21" s="45"/>
      <c r="BJ21" s="51"/>
      <c r="BK21" s="51"/>
      <c r="BL21" s="51"/>
      <c r="BM21" s="51"/>
      <c r="BN21" s="51"/>
      <c r="BO21" s="51"/>
      <c r="BP21" s="51"/>
      <c r="BQ21" s="51"/>
      <c r="BR21" s="51"/>
      <c r="BS21" s="43">
        <f ca="1">AU14+2*DO14+3*(DO14/10)</f>
        <v>82</v>
      </c>
      <c r="BT21" s="44"/>
      <c r="BU21" s="44"/>
      <c r="BV21" s="44"/>
      <c r="BW21" s="44"/>
      <c r="BX21" s="45"/>
      <c r="BY21" s="51"/>
      <c r="BZ21" s="51"/>
      <c r="CA21" s="51"/>
      <c r="CB21" s="51"/>
      <c r="CC21" s="51"/>
      <c r="CD21" s="51"/>
      <c r="CE21" s="43">
        <f ca="1">AU14+3*DO14+5*(DO14/10)</f>
        <v>94</v>
      </c>
      <c r="CF21" s="44"/>
      <c r="CG21" s="44"/>
      <c r="CH21" s="44"/>
      <c r="CI21" s="44"/>
      <c r="CJ21" s="45"/>
      <c r="CK21" s="51"/>
      <c r="CL21" s="51"/>
      <c r="CM21" s="51"/>
      <c r="CN21" s="43">
        <f ca="1">AU14+4*DO14+4*(DO14/10)</f>
        <v>103</v>
      </c>
      <c r="CO21" s="44"/>
      <c r="CP21" s="44"/>
      <c r="CQ21" s="44"/>
      <c r="CR21" s="44"/>
      <c r="CS21" s="45"/>
      <c r="CT21" s="51"/>
      <c r="CU21" s="51"/>
      <c r="CV21" s="51"/>
      <c r="CW21" s="51"/>
      <c r="CX21" s="51"/>
      <c r="CY21" s="3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1"/>
    </row>
    <row r="22" spans="1:128" ht="12.75" customHeight="1">
      <c r="A22" s="51"/>
      <c r="B22" s="46"/>
      <c r="C22" s="47"/>
      <c r="D22" s="47"/>
      <c r="E22" s="47"/>
      <c r="F22" s="47"/>
      <c r="G22" s="48"/>
      <c r="H22" s="51"/>
      <c r="I22" s="46"/>
      <c r="J22" s="47"/>
      <c r="K22" s="47"/>
      <c r="L22" s="47"/>
      <c r="M22" s="47"/>
      <c r="N22" s="48"/>
      <c r="O22" s="51"/>
      <c r="P22" s="51"/>
      <c r="Q22" s="51"/>
      <c r="R22" s="51"/>
      <c r="S22" s="46"/>
      <c r="T22" s="47"/>
      <c r="U22" s="47"/>
      <c r="V22" s="47"/>
      <c r="W22" s="47"/>
      <c r="X22" s="48"/>
      <c r="Y22" s="51"/>
      <c r="Z22" s="51"/>
      <c r="AA22" s="51"/>
      <c r="AB22" s="46"/>
      <c r="AC22" s="47"/>
      <c r="AD22" s="47"/>
      <c r="AE22" s="47"/>
      <c r="AF22" s="47"/>
      <c r="AG22" s="48"/>
      <c r="AH22" s="51"/>
      <c r="AI22" s="51"/>
      <c r="AJ22" s="51"/>
      <c r="AK22" s="46"/>
      <c r="AL22" s="47"/>
      <c r="AM22" s="47"/>
      <c r="AN22" s="47"/>
      <c r="AO22" s="47"/>
      <c r="AP22" s="48"/>
      <c r="AQ22" s="51"/>
      <c r="AR22" s="51"/>
      <c r="AS22" s="51"/>
      <c r="AT22" s="51"/>
      <c r="AU22" s="46"/>
      <c r="AV22" s="47"/>
      <c r="AW22" s="47"/>
      <c r="AX22" s="47"/>
      <c r="AY22" s="47"/>
      <c r="AZ22" s="48"/>
      <c r="BA22" s="51"/>
      <c r="BB22" s="51"/>
      <c r="BC22" s="51"/>
      <c r="BD22" s="46"/>
      <c r="BE22" s="47"/>
      <c r="BF22" s="47"/>
      <c r="BG22" s="47"/>
      <c r="BH22" s="47"/>
      <c r="BI22" s="48"/>
      <c r="BJ22" s="51"/>
      <c r="BK22" s="51"/>
      <c r="BL22" s="51"/>
      <c r="BM22" s="51"/>
      <c r="BN22" s="51"/>
      <c r="BO22" s="51"/>
      <c r="BP22" s="51"/>
      <c r="BQ22" s="51"/>
      <c r="BR22" s="51"/>
      <c r="BS22" s="46"/>
      <c r="BT22" s="47"/>
      <c r="BU22" s="47"/>
      <c r="BV22" s="47"/>
      <c r="BW22" s="47"/>
      <c r="BX22" s="48"/>
      <c r="BY22" s="51"/>
      <c r="BZ22" s="51"/>
      <c r="CA22" s="51"/>
      <c r="CB22" s="51"/>
      <c r="CC22" s="51"/>
      <c r="CD22" s="51"/>
      <c r="CE22" s="46"/>
      <c r="CF22" s="47"/>
      <c r="CG22" s="47"/>
      <c r="CH22" s="47"/>
      <c r="CI22" s="47"/>
      <c r="CJ22" s="48"/>
      <c r="CK22" s="51"/>
      <c r="CL22" s="51"/>
      <c r="CM22" s="51"/>
      <c r="CN22" s="46"/>
      <c r="CO22" s="47"/>
      <c r="CP22" s="47"/>
      <c r="CQ22" s="47"/>
      <c r="CR22" s="47"/>
      <c r="CS22" s="48"/>
      <c r="CT22" s="51"/>
      <c r="CU22" s="51"/>
      <c r="CV22" s="51"/>
      <c r="CW22" s="51"/>
      <c r="CX22" s="51"/>
      <c r="CY22" s="1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1"/>
    </row>
    <row r="23" spans="1:128" ht="12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1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1"/>
    </row>
    <row r="24" spans="1:128" ht="12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5"/>
      <c r="DV24" s="5"/>
      <c r="DW24" s="5"/>
      <c r="DX24" s="1"/>
    </row>
    <row r="25" spans="1:128" ht="12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1"/>
      <c r="CZ25" s="1"/>
      <c r="DA25" s="1"/>
      <c r="DB25" s="1"/>
      <c r="DC25" s="29" t="s">
        <v>1</v>
      </c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>
        <f ca="1">RANDBETWEEN(DV26,DV27)</f>
        <v>3</v>
      </c>
      <c r="DP25" s="29"/>
      <c r="DQ25" s="29"/>
      <c r="DR25" s="1"/>
      <c r="DS25" s="1"/>
      <c r="DT25" s="2" t="s">
        <v>8</v>
      </c>
      <c r="DU25" s="23">
        <v>100</v>
      </c>
      <c r="DV25" s="23">
        <v>100</v>
      </c>
      <c r="DW25" s="23">
        <v>100</v>
      </c>
      <c r="DX25" s="1"/>
    </row>
    <row r="26" spans="1:128" ht="12.75" customHeight="1">
      <c r="A26" s="51"/>
      <c r="B26" s="52" t="s">
        <v>9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42">
        <f ca="1">IF($DO25&lt;($DO26*7),($DO26*7)+$DO25,$DO25)</f>
        <v>703</v>
      </c>
      <c r="BP26" s="42"/>
      <c r="BQ26" s="42"/>
      <c r="BR26" s="42"/>
      <c r="BS26" s="42"/>
      <c r="BT26" s="42"/>
      <c r="BU26" s="42"/>
      <c r="BV26" s="42"/>
      <c r="BW26" s="51"/>
      <c r="BX26" s="51"/>
      <c r="BY26" s="42">
        <f ca="1">BO26+DO26</f>
        <v>803</v>
      </c>
      <c r="BZ26" s="42"/>
      <c r="CA26" s="42"/>
      <c r="CB26" s="42"/>
      <c r="CC26" s="42"/>
      <c r="CD26" s="42"/>
      <c r="CE26" s="42"/>
      <c r="CF26" s="42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1"/>
      <c r="CZ26" s="1"/>
      <c r="DA26" s="1"/>
      <c r="DB26" s="1"/>
      <c r="DC26" s="29" t="s">
        <v>3</v>
      </c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>
        <f ca="1">INDEX(liste1b,1,INT(RAND()*(4-1)+1))</f>
        <v>100</v>
      </c>
      <c r="DP26" s="29" t="e">
        <f ca="1">INDEX(liste,1,INT(RAND()*(4-1)+1))</f>
        <v>#NAME?</v>
      </c>
      <c r="DQ26" s="29" t="e">
        <f ca="1">INDEX(liste,1,INT(RAND()*(4-1)+1))</f>
        <v>#NAME?</v>
      </c>
      <c r="DR26" s="1"/>
      <c r="DS26" s="1"/>
      <c r="DT26" s="30" t="s">
        <v>4</v>
      </c>
      <c r="DU26" s="30"/>
      <c r="DV26" s="31">
        <v>2</v>
      </c>
      <c r="DW26" s="31"/>
      <c r="DX26" s="1"/>
    </row>
    <row r="27" spans="1:128" ht="12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30" t="s">
        <v>5</v>
      </c>
      <c r="DU27" s="30"/>
      <c r="DV27" s="31">
        <v>4</v>
      </c>
      <c r="DW27" s="31"/>
      <c r="DX27" s="1"/>
    </row>
    <row r="28" spans="1:128" ht="4.5" customHeight="1">
      <c r="A28" s="51"/>
      <c r="B28" s="51"/>
      <c r="C28" s="51"/>
      <c r="D28" s="51"/>
      <c r="E28" s="51"/>
      <c r="F28" s="54"/>
      <c r="G28" s="51"/>
      <c r="H28" s="51"/>
      <c r="I28" s="51"/>
      <c r="J28" s="51"/>
      <c r="K28" s="51"/>
      <c r="L28" s="51"/>
      <c r="M28" s="51"/>
      <c r="N28" s="51"/>
      <c r="O28" s="51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4"/>
      <c r="AA28" s="51"/>
      <c r="AB28" s="51"/>
      <c r="AC28" s="51"/>
      <c r="AD28" s="51"/>
      <c r="AE28" s="51"/>
      <c r="AF28" s="51"/>
      <c r="AG28" s="51"/>
      <c r="AH28" s="51"/>
      <c r="AI28" s="51"/>
      <c r="AJ28" s="54"/>
      <c r="AK28" s="51"/>
      <c r="AL28" s="51"/>
      <c r="AM28" s="51"/>
      <c r="AN28" s="51"/>
      <c r="AO28" s="51"/>
      <c r="AP28" s="51"/>
      <c r="AQ28" s="51"/>
      <c r="AR28" s="51"/>
      <c r="AS28" s="51"/>
      <c r="AT28" s="54"/>
      <c r="AU28" s="51"/>
      <c r="AV28" s="51"/>
      <c r="AW28" s="51"/>
      <c r="AX28" s="51"/>
      <c r="AY28" s="51"/>
      <c r="AZ28" s="51"/>
      <c r="BA28" s="51"/>
      <c r="BB28" s="51"/>
      <c r="BC28" s="51"/>
      <c r="BD28" s="54"/>
      <c r="BE28" s="51"/>
      <c r="BF28" s="51"/>
      <c r="BG28" s="51"/>
      <c r="BH28" s="51"/>
      <c r="BI28" s="51"/>
      <c r="BJ28" s="51"/>
      <c r="BK28" s="51"/>
      <c r="BL28" s="51"/>
      <c r="BM28" s="51"/>
      <c r="BN28" s="54"/>
      <c r="BO28" s="51"/>
      <c r="BP28" s="51"/>
      <c r="BQ28" s="51"/>
      <c r="BR28" s="51"/>
      <c r="BS28" s="51"/>
      <c r="BT28" s="51"/>
      <c r="BU28" s="51"/>
      <c r="BV28" s="51"/>
      <c r="BW28" s="51"/>
      <c r="BX28" s="54"/>
      <c r="BY28" s="51"/>
      <c r="BZ28" s="51"/>
      <c r="CA28" s="51"/>
      <c r="CB28" s="51"/>
      <c r="CC28" s="51"/>
      <c r="CD28" s="51"/>
      <c r="CE28" s="51"/>
      <c r="CF28" s="51"/>
      <c r="CG28" s="51"/>
      <c r="CH28" s="54"/>
      <c r="CI28" s="51"/>
      <c r="CJ28" s="51"/>
      <c r="CK28" s="51"/>
      <c r="CL28" s="51"/>
      <c r="CM28" s="51"/>
      <c r="CN28" s="51"/>
      <c r="CO28" s="51"/>
      <c r="CP28" s="51"/>
      <c r="CQ28" s="51"/>
      <c r="CR28" s="54"/>
      <c r="CS28" s="51"/>
      <c r="CT28" s="51"/>
      <c r="CU28" s="51"/>
      <c r="CV28" s="51"/>
      <c r="CW28" s="51"/>
      <c r="CX28" s="5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5"/>
      <c r="DV28" s="5"/>
      <c r="DW28" s="5"/>
      <c r="DX28" s="1"/>
    </row>
    <row r="29" spans="1:128" ht="12.75" customHeight="1">
      <c r="A29" s="55"/>
      <c r="B29" s="56"/>
      <c r="C29" s="57"/>
      <c r="D29" s="57"/>
      <c r="E29" s="58"/>
      <c r="F29" s="57"/>
      <c r="G29" s="57"/>
      <c r="H29" s="57"/>
      <c r="I29" s="57"/>
      <c r="J29" s="58"/>
      <c r="K29" s="55"/>
      <c r="L29" s="57"/>
      <c r="M29" s="57"/>
      <c r="N29" s="57"/>
      <c r="O29" s="58"/>
      <c r="P29" s="57"/>
      <c r="Q29" s="57"/>
      <c r="R29" s="57"/>
      <c r="S29" s="57"/>
      <c r="T29" s="58"/>
      <c r="U29" s="55"/>
      <c r="V29" s="57"/>
      <c r="W29" s="57"/>
      <c r="X29" s="57"/>
      <c r="Y29" s="58"/>
      <c r="Z29" s="57"/>
      <c r="AA29" s="57"/>
      <c r="AB29" s="57"/>
      <c r="AC29" s="57"/>
      <c r="AD29" s="58"/>
      <c r="AE29" s="55"/>
      <c r="AF29" s="57"/>
      <c r="AG29" s="57"/>
      <c r="AH29" s="57"/>
      <c r="AI29" s="58"/>
      <c r="AJ29" s="57"/>
      <c r="AK29" s="57"/>
      <c r="AL29" s="57"/>
      <c r="AM29" s="57"/>
      <c r="AN29" s="58"/>
      <c r="AO29" s="55"/>
      <c r="AP29" s="57"/>
      <c r="AQ29" s="57"/>
      <c r="AR29" s="57"/>
      <c r="AS29" s="58"/>
      <c r="AT29" s="57"/>
      <c r="AU29" s="57"/>
      <c r="AV29" s="57"/>
      <c r="AW29" s="57"/>
      <c r="AX29" s="58"/>
      <c r="AY29" s="55"/>
      <c r="AZ29" s="57"/>
      <c r="BA29" s="57"/>
      <c r="BB29" s="57"/>
      <c r="BC29" s="58"/>
      <c r="BD29" s="57"/>
      <c r="BE29" s="57"/>
      <c r="BF29" s="57"/>
      <c r="BG29" s="57"/>
      <c r="BH29" s="58"/>
      <c r="BI29" s="55"/>
      <c r="BJ29" s="57"/>
      <c r="BK29" s="57"/>
      <c r="BL29" s="57"/>
      <c r="BM29" s="58"/>
      <c r="BN29" s="57"/>
      <c r="BO29" s="57"/>
      <c r="BP29" s="57"/>
      <c r="BQ29" s="57"/>
      <c r="BR29" s="58"/>
      <c r="BS29" s="55"/>
      <c r="BT29" s="57"/>
      <c r="BU29" s="57"/>
      <c r="BV29" s="57"/>
      <c r="BW29" s="58"/>
      <c r="BX29" s="57"/>
      <c r="BY29" s="57"/>
      <c r="BZ29" s="57"/>
      <c r="CA29" s="57"/>
      <c r="CB29" s="58"/>
      <c r="CC29" s="55"/>
      <c r="CD29" s="57"/>
      <c r="CE29" s="57"/>
      <c r="CF29" s="57"/>
      <c r="CG29" s="58"/>
      <c r="CH29" s="57"/>
      <c r="CI29" s="57"/>
      <c r="CJ29" s="57"/>
      <c r="CK29" s="57"/>
      <c r="CL29" s="58"/>
      <c r="CM29" s="55"/>
      <c r="CN29" s="57"/>
      <c r="CO29" s="57"/>
      <c r="CP29" s="57"/>
      <c r="CQ29" s="58"/>
      <c r="CR29" s="57"/>
      <c r="CS29" s="57"/>
      <c r="CT29" s="57"/>
      <c r="CU29" s="57"/>
      <c r="CV29" s="58"/>
      <c r="CW29" s="59"/>
      <c r="CX29" s="5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5"/>
      <c r="DV29" s="5"/>
      <c r="DW29" s="5"/>
      <c r="DX29" s="1"/>
    </row>
    <row r="30" spans="1:128" ht="12.75" customHeight="1">
      <c r="A30" s="60"/>
      <c r="B30" s="61"/>
      <c r="C30" s="62"/>
      <c r="D30" s="62"/>
      <c r="E30" s="63"/>
      <c r="F30" s="62"/>
      <c r="G30" s="62"/>
      <c r="H30" s="62"/>
      <c r="I30" s="62"/>
      <c r="J30" s="63"/>
      <c r="K30" s="60"/>
      <c r="L30" s="62"/>
      <c r="M30" s="62"/>
      <c r="N30" s="62"/>
      <c r="O30" s="63"/>
      <c r="P30" s="62"/>
      <c r="Q30" s="62"/>
      <c r="R30" s="62"/>
      <c r="S30" s="62"/>
      <c r="T30" s="63"/>
      <c r="U30" s="60"/>
      <c r="V30" s="62"/>
      <c r="W30" s="62"/>
      <c r="X30" s="62"/>
      <c r="Y30" s="63"/>
      <c r="Z30" s="62"/>
      <c r="AA30" s="62"/>
      <c r="AB30" s="62"/>
      <c r="AC30" s="62"/>
      <c r="AD30" s="63"/>
      <c r="AE30" s="60"/>
      <c r="AF30" s="62"/>
      <c r="AG30" s="62"/>
      <c r="AH30" s="62"/>
      <c r="AI30" s="63"/>
      <c r="AJ30" s="62"/>
      <c r="AK30" s="62"/>
      <c r="AL30" s="62"/>
      <c r="AM30" s="62"/>
      <c r="AN30" s="63"/>
      <c r="AO30" s="60"/>
      <c r="AP30" s="62"/>
      <c r="AQ30" s="62"/>
      <c r="AR30" s="62"/>
      <c r="AS30" s="63"/>
      <c r="AT30" s="62"/>
      <c r="AU30" s="62"/>
      <c r="AV30" s="62"/>
      <c r="AW30" s="62"/>
      <c r="AX30" s="63"/>
      <c r="AY30" s="60"/>
      <c r="AZ30" s="62"/>
      <c r="BA30" s="62"/>
      <c r="BB30" s="62"/>
      <c r="BC30" s="63"/>
      <c r="BD30" s="62"/>
      <c r="BE30" s="62"/>
      <c r="BF30" s="62"/>
      <c r="BG30" s="62"/>
      <c r="BH30" s="63"/>
      <c r="BI30" s="60"/>
      <c r="BJ30" s="62"/>
      <c r="BK30" s="62"/>
      <c r="BL30" s="62"/>
      <c r="BM30" s="63"/>
      <c r="BN30" s="62"/>
      <c r="BO30" s="62"/>
      <c r="BP30" s="62"/>
      <c r="BQ30" s="62"/>
      <c r="BR30" s="63"/>
      <c r="BS30" s="60"/>
      <c r="BT30" s="62"/>
      <c r="BU30" s="62"/>
      <c r="BV30" s="62"/>
      <c r="BW30" s="63"/>
      <c r="BX30" s="62"/>
      <c r="BY30" s="62"/>
      <c r="BZ30" s="62"/>
      <c r="CA30" s="62"/>
      <c r="CB30" s="63"/>
      <c r="CC30" s="60"/>
      <c r="CD30" s="62"/>
      <c r="CE30" s="62"/>
      <c r="CF30" s="62"/>
      <c r="CG30" s="63"/>
      <c r="CH30" s="62"/>
      <c r="CI30" s="62"/>
      <c r="CJ30" s="62"/>
      <c r="CK30" s="62"/>
      <c r="CL30" s="63"/>
      <c r="CM30" s="60"/>
      <c r="CN30" s="62"/>
      <c r="CO30" s="62"/>
      <c r="CP30" s="62"/>
      <c r="CQ30" s="63"/>
      <c r="CR30" s="62"/>
      <c r="CS30" s="62"/>
      <c r="CT30" s="62"/>
      <c r="CU30" s="62"/>
      <c r="CV30" s="63"/>
      <c r="CW30" s="59"/>
      <c r="CX30" s="5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5"/>
      <c r="DV30" s="5"/>
      <c r="DW30" s="5"/>
      <c r="DX30" s="1"/>
    </row>
    <row r="31" spans="1:128" ht="4.5" customHeight="1">
      <c r="A31" s="51"/>
      <c r="B31" s="51"/>
      <c r="C31" s="51"/>
      <c r="D31" s="51"/>
      <c r="E31" s="51"/>
      <c r="F31" s="54"/>
      <c r="G31" s="51"/>
      <c r="H31" s="51"/>
      <c r="I31" s="51"/>
      <c r="J31" s="51"/>
      <c r="K31" s="51"/>
      <c r="L31" s="51"/>
      <c r="M31" s="51"/>
      <c r="N31" s="51"/>
      <c r="O31" s="51"/>
      <c r="P31" s="54"/>
      <c r="Q31" s="51"/>
      <c r="R31" s="51"/>
      <c r="S31" s="51"/>
      <c r="T31" s="51"/>
      <c r="U31" s="51"/>
      <c r="V31" s="51"/>
      <c r="W31" s="51"/>
      <c r="X31" s="51"/>
      <c r="Y31" s="51"/>
      <c r="Z31" s="54"/>
      <c r="AA31" s="51"/>
      <c r="AB31" s="51"/>
      <c r="AC31" s="51"/>
      <c r="AD31" s="51"/>
      <c r="AE31" s="51"/>
      <c r="AF31" s="51"/>
      <c r="AG31" s="51"/>
      <c r="AH31" s="51"/>
      <c r="AI31" s="51"/>
      <c r="AJ31" s="54"/>
      <c r="AK31" s="51"/>
      <c r="AL31" s="51"/>
      <c r="AM31" s="51"/>
      <c r="AN31" s="51"/>
      <c r="AO31" s="51"/>
      <c r="AP31" s="51"/>
      <c r="AQ31" s="51"/>
      <c r="AR31" s="51"/>
      <c r="AS31" s="51"/>
      <c r="AT31" s="54"/>
      <c r="AU31" s="51"/>
      <c r="AV31" s="51"/>
      <c r="AW31" s="51"/>
      <c r="AX31" s="51"/>
      <c r="AY31" s="51"/>
      <c r="AZ31" s="51"/>
      <c r="BA31" s="51"/>
      <c r="BB31" s="51"/>
      <c r="BC31" s="51"/>
      <c r="BD31" s="54"/>
      <c r="BE31" s="51"/>
      <c r="BF31" s="51"/>
      <c r="BG31" s="51"/>
      <c r="BH31" s="51"/>
      <c r="BI31" s="51"/>
      <c r="BJ31" s="51"/>
      <c r="BK31" s="51"/>
      <c r="BL31" s="51"/>
      <c r="BM31" s="51"/>
      <c r="BN31" s="54"/>
      <c r="BO31" s="51"/>
      <c r="BP31" s="51"/>
      <c r="BQ31" s="51"/>
      <c r="BR31" s="51"/>
      <c r="BS31" s="51"/>
      <c r="BT31" s="51"/>
      <c r="BU31" s="51"/>
      <c r="BV31" s="51"/>
      <c r="BW31" s="51"/>
      <c r="BX31" s="54"/>
      <c r="BY31" s="51"/>
      <c r="BZ31" s="51"/>
      <c r="CA31" s="51"/>
      <c r="CB31" s="51"/>
      <c r="CC31" s="51"/>
      <c r="CD31" s="51"/>
      <c r="CE31" s="51"/>
      <c r="CF31" s="51"/>
      <c r="CG31" s="51"/>
      <c r="CH31" s="54"/>
      <c r="CI31" s="51"/>
      <c r="CJ31" s="51"/>
      <c r="CK31" s="51"/>
      <c r="CL31" s="51"/>
      <c r="CM31" s="51"/>
      <c r="CN31" s="51"/>
      <c r="CO31" s="51"/>
      <c r="CP31" s="51"/>
      <c r="CQ31" s="51"/>
      <c r="CR31" s="54"/>
      <c r="CS31" s="51"/>
      <c r="CT31" s="51"/>
      <c r="CU31" s="51"/>
      <c r="CV31" s="51"/>
      <c r="CW31" s="51"/>
      <c r="CX31" s="5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5"/>
      <c r="DV31" s="5"/>
      <c r="DW31" s="5"/>
      <c r="DX31" s="1"/>
    </row>
    <row r="32" spans="1:128" ht="12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5"/>
      <c r="DV32" s="5"/>
      <c r="DW32" s="5"/>
      <c r="DX32" s="1"/>
    </row>
    <row r="33" spans="1:128" ht="12.75" customHeight="1">
      <c r="A33" s="51"/>
      <c r="B33" s="51"/>
      <c r="C33" s="43">
        <f ca="1">BO26-7*DO26+5*(DO26/10)</f>
        <v>53</v>
      </c>
      <c r="D33" s="44"/>
      <c r="E33" s="44"/>
      <c r="F33" s="44"/>
      <c r="G33" s="44"/>
      <c r="H33" s="45"/>
      <c r="I33" s="51"/>
      <c r="J33" s="43">
        <f ca="1">BO26-6*DO26+2*(DO26/10)</f>
        <v>123</v>
      </c>
      <c r="K33" s="44"/>
      <c r="L33" s="44"/>
      <c r="M33" s="44"/>
      <c r="N33" s="44"/>
      <c r="O33" s="45"/>
      <c r="P33" s="51"/>
      <c r="Q33" s="51"/>
      <c r="R33" s="51"/>
      <c r="S33" s="51"/>
      <c r="T33" s="51"/>
      <c r="U33" s="43">
        <f ca="1">BO26-5*DO26+3*(DO26/10)</f>
        <v>233</v>
      </c>
      <c r="V33" s="44"/>
      <c r="W33" s="44"/>
      <c r="X33" s="44"/>
      <c r="Y33" s="44"/>
      <c r="Z33" s="45"/>
      <c r="AA33" s="51"/>
      <c r="AB33" s="51"/>
      <c r="AC33" s="51"/>
      <c r="AD33" s="43">
        <f ca="1">BO26-4*DO26+2*(DO26/10)</f>
        <v>323</v>
      </c>
      <c r="AE33" s="44"/>
      <c r="AF33" s="44"/>
      <c r="AG33" s="44"/>
      <c r="AH33" s="44"/>
      <c r="AI33" s="45"/>
      <c r="AJ33" s="51"/>
      <c r="AK33" s="51"/>
      <c r="AL33" s="51"/>
      <c r="AM33" s="43">
        <f ca="1">BO26-3*DO26+1*(DO26/10)</f>
        <v>413</v>
      </c>
      <c r="AN33" s="44"/>
      <c r="AO33" s="44"/>
      <c r="AP33" s="44"/>
      <c r="AQ33" s="44"/>
      <c r="AR33" s="45"/>
      <c r="AS33" s="51"/>
      <c r="AT33" s="51"/>
      <c r="AU33" s="51"/>
      <c r="AV33" s="51"/>
      <c r="AW33" s="43">
        <f ca="1">BO26-2*DO26+1*(DO26/10)</f>
        <v>513</v>
      </c>
      <c r="AX33" s="44"/>
      <c r="AY33" s="44"/>
      <c r="AZ33" s="44"/>
      <c r="BA33" s="44"/>
      <c r="BB33" s="45"/>
      <c r="BC33" s="51"/>
      <c r="BD33" s="51"/>
      <c r="BE33" s="51"/>
      <c r="BF33" s="43">
        <f ca="1">BO26-DO26</f>
        <v>603</v>
      </c>
      <c r="BG33" s="44"/>
      <c r="BH33" s="44"/>
      <c r="BI33" s="44"/>
      <c r="BJ33" s="44"/>
      <c r="BK33" s="45"/>
      <c r="BL33" s="51"/>
      <c r="BM33" s="51"/>
      <c r="BN33" s="51"/>
      <c r="BO33" s="51"/>
      <c r="BP33" s="51"/>
      <c r="BQ33" s="51"/>
      <c r="BR33" s="51"/>
      <c r="BS33" s="51"/>
      <c r="BT33" s="51"/>
      <c r="BU33" s="43">
        <f ca="1">BO26+5*(DO26/10)</f>
        <v>753</v>
      </c>
      <c r="BV33" s="44"/>
      <c r="BW33" s="44"/>
      <c r="BX33" s="44"/>
      <c r="BY33" s="44"/>
      <c r="BZ33" s="45"/>
      <c r="CA33" s="51"/>
      <c r="CB33" s="51"/>
      <c r="CC33" s="51"/>
      <c r="CD33" s="51"/>
      <c r="CE33" s="51"/>
      <c r="CF33" s="51"/>
      <c r="CG33" s="43">
        <f ca="1">BY26+7*(DO26/10)</f>
        <v>873</v>
      </c>
      <c r="CH33" s="44"/>
      <c r="CI33" s="44"/>
      <c r="CJ33" s="44"/>
      <c r="CK33" s="44"/>
      <c r="CL33" s="45"/>
      <c r="CM33" s="51"/>
      <c r="CN33" s="51"/>
      <c r="CO33" s="51"/>
      <c r="CP33" s="43">
        <f ca="1">CG33+9*(DO26/10)</f>
        <v>963</v>
      </c>
      <c r="CQ33" s="44"/>
      <c r="CR33" s="44"/>
      <c r="CS33" s="44"/>
      <c r="CT33" s="44"/>
      <c r="CU33" s="45"/>
      <c r="CV33" s="51"/>
      <c r="CW33" s="51"/>
      <c r="CX33" s="5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5"/>
      <c r="DV33" s="5"/>
      <c r="DW33" s="5"/>
      <c r="DX33" s="1"/>
    </row>
    <row r="34" spans="1:128" ht="12.75" customHeight="1">
      <c r="A34" s="51"/>
      <c r="B34" s="51"/>
      <c r="C34" s="46"/>
      <c r="D34" s="47"/>
      <c r="E34" s="47"/>
      <c r="F34" s="47"/>
      <c r="G34" s="47"/>
      <c r="H34" s="48"/>
      <c r="I34" s="51"/>
      <c r="J34" s="46"/>
      <c r="K34" s="47"/>
      <c r="L34" s="47"/>
      <c r="M34" s="47"/>
      <c r="N34" s="47"/>
      <c r="O34" s="48"/>
      <c r="P34" s="51"/>
      <c r="Q34" s="51"/>
      <c r="R34" s="51"/>
      <c r="S34" s="51"/>
      <c r="T34" s="51"/>
      <c r="U34" s="46"/>
      <c r="V34" s="47"/>
      <c r="W34" s="47"/>
      <c r="X34" s="47"/>
      <c r="Y34" s="47"/>
      <c r="Z34" s="48"/>
      <c r="AA34" s="51"/>
      <c r="AB34" s="51"/>
      <c r="AC34" s="51"/>
      <c r="AD34" s="46"/>
      <c r="AE34" s="47"/>
      <c r="AF34" s="47"/>
      <c r="AG34" s="47"/>
      <c r="AH34" s="47"/>
      <c r="AI34" s="48"/>
      <c r="AJ34" s="51"/>
      <c r="AK34" s="51"/>
      <c r="AL34" s="51"/>
      <c r="AM34" s="46"/>
      <c r="AN34" s="47"/>
      <c r="AO34" s="47"/>
      <c r="AP34" s="47"/>
      <c r="AQ34" s="47"/>
      <c r="AR34" s="48"/>
      <c r="AS34" s="51"/>
      <c r="AT34" s="51"/>
      <c r="AU34" s="51"/>
      <c r="AV34" s="51"/>
      <c r="AW34" s="46"/>
      <c r="AX34" s="47"/>
      <c r="AY34" s="47"/>
      <c r="AZ34" s="47"/>
      <c r="BA34" s="47"/>
      <c r="BB34" s="48"/>
      <c r="BC34" s="51"/>
      <c r="BD34" s="51"/>
      <c r="BE34" s="51"/>
      <c r="BF34" s="46"/>
      <c r="BG34" s="47"/>
      <c r="BH34" s="47"/>
      <c r="BI34" s="47"/>
      <c r="BJ34" s="47"/>
      <c r="BK34" s="48"/>
      <c r="BL34" s="51"/>
      <c r="BM34" s="51"/>
      <c r="BN34" s="51"/>
      <c r="BO34" s="51"/>
      <c r="BP34" s="51"/>
      <c r="BQ34" s="51"/>
      <c r="BR34" s="51"/>
      <c r="BS34" s="51"/>
      <c r="BT34" s="51"/>
      <c r="BU34" s="46"/>
      <c r="BV34" s="47"/>
      <c r="BW34" s="47"/>
      <c r="BX34" s="47"/>
      <c r="BY34" s="47"/>
      <c r="BZ34" s="48"/>
      <c r="CA34" s="51"/>
      <c r="CB34" s="51"/>
      <c r="CC34" s="51"/>
      <c r="CD34" s="51"/>
      <c r="CE34" s="51"/>
      <c r="CF34" s="51"/>
      <c r="CG34" s="46"/>
      <c r="CH34" s="47"/>
      <c r="CI34" s="47"/>
      <c r="CJ34" s="47"/>
      <c r="CK34" s="47"/>
      <c r="CL34" s="48"/>
      <c r="CM34" s="51"/>
      <c r="CN34" s="51"/>
      <c r="CO34" s="51"/>
      <c r="CP34" s="46"/>
      <c r="CQ34" s="47"/>
      <c r="CR34" s="47"/>
      <c r="CS34" s="47"/>
      <c r="CT34" s="47"/>
      <c r="CU34" s="48"/>
      <c r="CV34" s="51"/>
      <c r="CW34" s="51"/>
      <c r="CX34" s="5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5"/>
      <c r="DV34" s="5"/>
      <c r="DW34" s="5"/>
      <c r="DX34" s="1"/>
    </row>
    <row r="35" spans="1:128" ht="12.7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5"/>
      <c r="DV35" s="5"/>
      <c r="DW35" s="5"/>
      <c r="DX35" s="1"/>
    </row>
    <row r="36" spans="1:128" ht="12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5"/>
      <c r="DV36" s="5"/>
      <c r="DW36" s="5"/>
      <c r="DX36" s="1"/>
    </row>
    <row r="37" spans="1:128" ht="12.7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1"/>
      <c r="CZ37" s="1"/>
      <c r="DA37" s="1"/>
      <c r="DB37" s="1"/>
      <c r="DC37" s="29" t="s">
        <v>1</v>
      </c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>
        <f ca="1">RANDBETWEEN(DV38,DV39)</f>
        <v>8</v>
      </c>
      <c r="DP37" s="29"/>
      <c r="DQ37" s="29"/>
      <c r="DR37" s="1"/>
      <c r="DS37" s="1"/>
      <c r="DT37" s="2" t="s">
        <v>10</v>
      </c>
      <c r="DU37" s="24">
        <v>1000</v>
      </c>
      <c r="DV37" s="24">
        <v>1000</v>
      </c>
      <c r="DW37" s="24">
        <v>1000</v>
      </c>
      <c r="DX37" s="1"/>
    </row>
    <row r="38" spans="1:128" ht="12.75" customHeight="1">
      <c r="A38" s="51"/>
      <c r="B38" s="52" t="s">
        <v>11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42">
        <f ca="1">IF($DO37&lt;($DO38*5),($DO38*5)+$DO37,$DO37)</f>
        <v>5008</v>
      </c>
      <c r="AV38" s="42"/>
      <c r="AW38" s="42"/>
      <c r="AX38" s="42"/>
      <c r="AY38" s="42"/>
      <c r="AZ38" s="42"/>
      <c r="BA38" s="42"/>
      <c r="BB38" s="42"/>
      <c r="BC38" s="51"/>
      <c r="BD38" s="51"/>
      <c r="BE38" s="42">
        <f ca="1">AU38+DO38</f>
        <v>6008</v>
      </c>
      <c r="BF38" s="42"/>
      <c r="BG38" s="42"/>
      <c r="BH38" s="42"/>
      <c r="BI38" s="42"/>
      <c r="BJ38" s="42"/>
      <c r="BK38" s="42"/>
      <c r="BL38" s="42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1"/>
      <c r="CZ38" s="1"/>
      <c r="DA38" s="1"/>
      <c r="DB38" s="1"/>
      <c r="DC38" s="29" t="s">
        <v>3</v>
      </c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>
        <f ca="1">INDEX(liste1c,1,INT(RAND()*(4-1)+1))</f>
        <v>1000</v>
      </c>
      <c r="DP38" s="29" t="e">
        <f ca="1">INDEX(liste,1,INT(RAND()*(4-1)+1))</f>
        <v>#NAME?</v>
      </c>
      <c r="DQ38" s="29" t="e">
        <f ca="1">INDEX(liste,1,INT(RAND()*(4-1)+1))</f>
        <v>#NAME?</v>
      </c>
      <c r="DR38" s="1"/>
      <c r="DS38" s="1"/>
      <c r="DT38" s="30" t="s">
        <v>4</v>
      </c>
      <c r="DU38" s="30"/>
      <c r="DV38" s="31">
        <v>7</v>
      </c>
      <c r="DW38" s="31"/>
      <c r="DX38" s="1"/>
    </row>
    <row r="39" spans="1:128" ht="12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30" t="s">
        <v>5</v>
      </c>
      <c r="DU39" s="30"/>
      <c r="DV39" s="31">
        <v>9</v>
      </c>
      <c r="DW39" s="31"/>
      <c r="DX39" s="1"/>
    </row>
    <row r="40" spans="1:128" ht="4.5" customHeight="1">
      <c r="A40" s="51"/>
      <c r="B40" s="51"/>
      <c r="C40" s="51"/>
      <c r="D40" s="51"/>
      <c r="E40" s="51"/>
      <c r="F40" s="54"/>
      <c r="G40" s="51"/>
      <c r="H40" s="51"/>
      <c r="I40" s="51"/>
      <c r="J40" s="51"/>
      <c r="K40" s="51"/>
      <c r="L40" s="51"/>
      <c r="M40" s="51"/>
      <c r="N40" s="51"/>
      <c r="O40" s="51"/>
      <c r="P40" s="54"/>
      <c r="Q40" s="51"/>
      <c r="R40" s="51"/>
      <c r="S40" s="51"/>
      <c r="T40" s="51"/>
      <c r="U40" s="51"/>
      <c r="V40" s="51"/>
      <c r="W40" s="51"/>
      <c r="X40" s="51"/>
      <c r="Y40" s="51"/>
      <c r="Z40" s="54"/>
      <c r="AA40" s="51"/>
      <c r="AB40" s="51"/>
      <c r="AC40" s="51"/>
      <c r="AD40" s="51"/>
      <c r="AE40" s="51"/>
      <c r="AF40" s="51"/>
      <c r="AG40" s="51"/>
      <c r="AH40" s="51"/>
      <c r="AI40" s="51"/>
      <c r="AJ40" s="54"/>
      <c r="AK40" s="51"/>
      <c r="AL40" s="51"/>
      <c r="AM40" s="51"/>
      <c r="AN40" s="51"/>
      <c r="AO40" s="51"/>
      <c r="AP40" s="51"/>
      <c r="AQ40" s="51"/>
      <c r="AR40" s="51"/>
      <c r="AS40" s="51"/>
      <c r="AT40" s="54"/>
      <c r="AU40" s="51"/>
      <c r="AV40" s="51"/>
      <c r="AW40" s="51"/>
      <c r="AX40" s="51"/>
      <c r="AY40" s="51"/>
      <c r="AZ40" s="51"/>
      <c r="BA40" s="51"/>
      <c r="BB40" s="51"/>
      <c r="BC40" s="51"/>
      <c r="BD40" s="54"/>
      <c r="BE40" s="51"/>
      <c r="BF40" s="51"/>
      <c r="BG40" s="51"/>
      <c r="BH40" s="51"/>
      <c r="BI40" s="51"/>
      <c r="BJ40" s="51"/>
      <c r="BK40" s="51"/>
      <c r="BL40" s="51"/>
      <c r="BM40" s="51"/>
      <c r="BN40" s="54"/>
      <c r="BO40" s="51"/>
      <c r="BP40" s="51"/>
      <c r="BQ40" s="51"/>
      <c r="BR40" s="51"/>
      <c r="BS40" s="51"/>
      <c r="BT40" s="51"/>
      <c r="BU40" s="51"/>
      <c r="BV40" s="51"/>
      <c r="BW40" s="51"/>
      <c r="BX40" s="54"/>
      <c r="BY40" s="51"/>
      <c r="BZ40" s="51"/>
      <c r="CA40" s="51"/>
      <c r="CB40" s="51"/>
      <c r="CC40" s="51"/>
      <c r="CD40" s="51"/>
      <c r="CE40" s="51"/>
      <c r="CF40" s="51"/>
      <c r="CG40" s="51"/>
      <c r="CH40" s="54"/>
      <c r="CI40" s="51"/>
      <c r="CJ40" s="51"/>
      <c r="CK40" s="51"/>
      <c r="CL40" s="51"/>
      <c r="CM40" s="51"/>
      <c r="CN40" s="51"/>
      <c r="CO40" s="51"/>
      <c r="CP40" s="51"/>
      <c r="CQ40" s="51"/>
      <c r="CR40" s="54"/>
      <c r="CS40" s="51"/>
      <c r="CT40" s="51"/>
      <c r="CU40" s="51"/>
      <c r="CV40" s="51"/>
      <c r="CW40" s="51"/>
      <c r="CX40" s="5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5"/>
      <c r="DV40" s="5"/>
      <c r="DW40" s="5"/>
      <c r="DX40" s="1"/>
    </row>
    <row r="41" spans="1:128" ht="12.75" customHeight="1">
      <c r="A41" s="55"/>
      <c r="B41" s="56"/>
      <c r="C41" s="57"/>
      <c r="D41" s="57"/>
      <c r="E41" s="58"/>
      <c r="F41" s="57"/>
      <c r="G41" s="57"/>
      <c r="H41" s="57"/>
      <c r="I41" s="57"/>
      <c r="J41" s="58"/>
      <c r="K41" s="55"/>
      <c r="L41" s="57"/>
      <c r="M41" s="57"/>
      <c r="N41" s="57"/>
      <c r="O41" s="58"/>
      <c r="P41" s="57"/>
      <c r="Q41" s="57"/>
      <c r="R41" s="57"/>
      <c r="S41" s="57"/>
      <c r="T41" s="58"/>
      <c r="U41" s="55"/>
      <c r="V41" s="57"/>
      <c r="W41" s="57"/>
      <c r="X41" s="57"/>
      <c r="Y41" s="58"/>
      <c r="Z41" s="57"/>
      <c r="AA41" s="57"/>
      <c r="AB41" s="57"/>
      <c r="AC41" s="57"/>
      <c r="AD41" s="58"/>
      <c r="AE41" s="55"/>
      <c r="AF41" s="57"/>
      <c r="AG41" s="57"/>
      <c r="AH41" s="57"/>
      <c r="AI41" s="58"/>
      <c r="AJ41" s="57"/>
      <c r="AK41" s="57"/>
      <c r="AL41" s="57"/>
      <c r="AM41" s="57"/>
      <c r="AN41" s="58"/>
      <c r="AO41" s="55"/>
      <c r="AP41" s="57"/>
      <c r="AQ41" s="57"/>
      <c r="AR41" s="57"/>
      <c r="AS41" s="58"/>
      <c r="AT41" s="57"/>
      <c r="AU41" s="57"/>
      <c r="AV41" s="57"/>
      <c r="AW41" s="57"/>
      <c r="AX41" s="58"/>
      <c r="AY41" s="55"/>
      <c r="AZ41" s="57"/>
      <c r="BA41" s="57"/>
      <c r="BB41" s="57"/>
      <c r="BC41" s="58"/>
      <c r="BD41" s="57"/>
      <c r="BE41" s="57"/>
      <c r="BF41" s="57"/>
      <c r="BG41" s="57"/>
      <c r="BH41" s="58"/>
      <c r="BI41" s="55"/>
      <c r="BJ41" s="57"/>
      <c r="BK41" s="57"/>
      <c r="BL41" s="57"/>
      <c r="BM41" s="58"/>
      <c r="BN41" s="57"/>
      <c r="BO41" s="57"/>
      <c r="BP41" s="57"/>
      <c r="BQ41" s="57"/>
      <c r="BR41" s="58"/>
      <c r="BS41" s="55"/>
      <c r="BT41" s="57"/>
      <c r="BU41" s="57"/>
      <c r="BV41" s="57"/>
      <c r="BW41" s="58"/>
      <c r="BX41" s="57"/>
      <c r="BY41" s="57"/>
      <c r="BZ41" s="57"/>
      <c r="CA41" s="57"/>
      <c r="CB41" s="58"/>
      <c r="CC41" s="55"/>
      <c r="CD41" s="57"/>
      <c r="CE41" s="57"/>
      <c r="CF41" s="57"/>
      <c r="CG41" s="58"/>
      <c r="CH41" s="57"/>
      <c r="CI41" s="57"/>
      <c r="CJ41" s="57"/>
      <c r="CK41" s="57"/>
      <c r="CL41" s="58"/>
      <c r="CM41" s="55"/>
      <c r="CN41" s="57"/>
      <c r="CO41" s="57"/>
      <c r="CP41" s="57"/>
      <c r="CQ41" s="58"/>
      <c r="CR41" s="57"/>
      <c r="CS41" s="57"/>
      <c r="CT41" s="57"/>
      <c r="CU41" s="57"/>
      <c r="CV41" s="58"/>
      <c r="CW41" s="59"/>
      <c r="CX41" s="5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5"/>
      <c r="DV41" s="5"/>
      <c r="DW41" s="5"/>
      <c r="DX41" s="1"/>
    </row>
    <row r="42" spans="1:128" ht="12.75" customHeight="1">
      <c r="A42" s="60"/>
      <c r="B42" s="61"/>
      <c r="C42" s="62"/>
      <c r="D42" s="62"/>
      <c r="E42" s="63"/>
      <c r="F42" s="62"/>
      <c r="G42" s="62"/>
      <c r="H42" s="62"/>
      <c r="I42" s="62"/>
      <c r="J42" s="63"/>
      <c r="K42" s="60"/>
      <c r="L42" s="62"/>
      <c r="M42" s="62"/>
      <c r="N42" s="62"/>
      <c r="O42" s="63"/>
      <c r="P42" s="62"/>
      <c r="Q42" s="62"/>
      <c r="R42" s="62"/>
      <c r="S42" s="62"/>
      <c r="T42" s="63"/>
      <c r="U42" s="60"/>
      <c r="V42" s="62"/>
      <c r="W42" s="62"/>
      <c r="X42" s="62"/>
      <c r="Y42" s="63"/>
      <c r="Z42" s="62"/>
      <c r="AA42" s="62"/>
      <c r="AB42" s="62"/>
      <c r="AC42" s="62"/>
      <c r="AD42" s="63"/>
      <c r="AE42" s="60"/>
      <c r="AF42" s="62"/>
      <c r="AG42" s="62"/>
      <c r="AH42" s="62"/>
      <c r="AI42" s="63"/>
      <c r="AJ42" s="62"/>
      <c r="AK42" s="62"/>
      <c r="AL42" s="62"/>
      <c r="AM42" s="62"/>
      <c r="AN42" s="63"/>
      <c r="AO42" s="60"/>
      <c r="AP42" s="62"/>
      <c r="AQ42" s="62"/>
      <c r="AR42" s="62"/>
      <c r="AS42" s="63"/>
      <c r="AT42" s="62"/>
      <c r="AU42" s="62"/>
      <c r="AV42" s="62"/>
      <c r="AW42" s="62"/>
      <c r="AX42" s="63"/>
      <c r="AY42" s="60"/>
      <c r="AZ42" s="62"/>
      <c r="BA42" s="62"/>
      <c r="BB42" s="62"/>
      <c r="BC42" s="63"/>
      <c r="BD42" s="62"/>
      <c r="BE42" s="62"/>
      <c r="BF42" s="62"/>
      <c r="BG42" s="62"/>
      <c r="BH42" s="63"/>
      <c r="BI42" s="60"/>
      <c r="BJ42" s="62"/>
      <c r="BK42" s="62"/>
      <c r="BL42" s="62"/>
      <c r="BM42" s="63"/>
      <c r="BN42" s="62"/>
      <c r="BO42" s="62"/>
      <c r="BP42" s="62"/>
      <c r="BQ42" s="62"/>
      <c r="BR42" s="63"/>
      <c r="BS42" s="60"/>
      <c r="BT42" s="62"/>
      <c r="BU42" s="62"/>
      <c r="BV42" s="62"/>
      <c r="BW42" s="63"/>
      <c r="BX42" s="62"/>
      <c r="BY42" s="62"/>
      <c r="BZ42" s="62"/>
      <c r="CA42" s="62"/>
      <c r="CB42" s="63"/>
      <c r="CC42" s="60"/>
      <c r="CD42" s="62"/>
      <c r="CE42" s="62"/>
      <c r="CF42" s="62"/>
      <c r="CG42" s="63"/>
      <c r="CH42" s="62"/>
      <c r="CI42" s="62"/>
      <c r="CJ42" s="62"/>
      <c r="CK42" s="62"/>
      <c r="CL42" s="63"/>
      <c r="CM42" s="60"/>
      <c r="CN42" s="62"/>
      <c r="CO42" s="62"/>
      <c r="CP42" s="62"/>
      <c r="CQ42" s="63"/>
      <c r="CR42" s="62"/>
      <c r="CS42" s="62"/>
      <c r="CT42" s="62"/>
      <c r="CU42" s="62"/>
      <c r="CV42" s="63"/>
      <c r="CW42" s="59"/>
      <c r="CX42" s="5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5"/>
      <c r="DV42" s="5"/>
      <c r="DW42" s="5"/>
      <c r="DX42" s="1"/>
    </row>
    <row r="43" spans="1:128" ht="4.5" customHeight="1">
      <c r="A43" s="51"/>
      <c r="B43" s="51"/>
      <c r="C43" s="51"/>
      <c r="D43" s="51"/>
      <c r="E43" s="51"/>
      <c r="F43" s="54"/>
      <c r="G43" s="51"/>
      <c r="H43" s="51"/>
      <c r="I43" s="51"/>
      <c r="J43" s="51"/>
      <c r="K43" s="51"/>
      <c r="L43" s="51"/>
      <c r="M43" s="51"/>
      <c r="N43" s="51"/>
      <c r="O43" s="51"/>
      <c r="P43" s="54"/>
      <c r="Q43" s="51"/>
      <c r="R43" s="51"/>
      <c r="S43" s="51"/>
      <c r="T43" s="51"/>
      <c r="U43" s="51"/>
      <c r="V43" s="51"/>
      <c r="W43" s="51"/>
      <c r="X43" s="51"/>
      <c r="Y43" s="51"/>
      <c r="Z43" s="54"/>
      <c r="AA43" s="51"/>
      <c r="AB43" s="51"/>
      <c r="AC43" s="51"/>
      <c r="AD43" s="51"/>
      <c r="AE43" s="51"/>
      <c r="AF43" s="51"/>
      <c r="AG43" s="51"/>
      <c r="AH43" s="51"/>
      <c r="AI43" s="51"/>
      <c r="AJ43" s="54"/>
      <c r="AK43" s="51"/>
      <c r="AL43" s="51"/>
      <c r="AM43" s="51"/>
      <c r="AN43" s="51"/>
      <c r="AO43" s="51"/>
      <c r="AP43" s="51"/>
      <c r="AQ43" s="51"/>
      <c r="AR43" s="51"/>
      <c r="AS43" s="51"/>
      <c r="AT43" s="54"/>
      <c r="AU43" s="51"/>
      <c r="AV43" s="51"/>
      <c r="AW43" s="51"/>
      <c r="AX43" s="51"/>
      <c r="AY43" s="51"/>
      <c r="AZ43" s="51"/>
      <c r="BA43" s="51"/>
      <c r="BB43" s="51"/>
      <c r="BC43" s="51"/>
      <c r="BD43" s="54"/>
      <c r="BE43" s="51"/>
      <c r="BF43" s="51"/>
      <c r="BG43" s="51"/>
      <c r="BH43" s="51"/>
      <c r="BI43" s="51"/>
      <c r="BJ43" s="51"/>
      <c r="BK43" s="51"/>
      <c r="BL43" s="51"/>
      <c r="BM43" s="51"/>
      <c r="BN43" s="54"/>
      <c r="BO43" s="51"/>
      <c r="BP43" s="51"/>
      <c r="BQ43" s="51"/>
      <c r="BR43" s="51"/>
      <c r="BS43" s="51"/>
      <c r="BT43" s="51"/>
      <c r="BU43" s="51"/>
      <c r="BV43" s="51"/>
      <c r="BW43" s="51"/>
      <c r="BX43" s="54"/>
      <c r="BY43" s="51"/>
      <c r="BZ43" s="51"/>
      <c r="CA43" s="51"/>
      <c r="CB43" s="51"/>
      <c r="CC43" s="51"/>
      <c r="CD43" s="51"/>
      <c r="CE43" s="51"/>
      <c r="CF43" s="51"/>
      <c r="CG43" s="51"/>
      <c r="CH43" s="54"/>
      <c r="CI43" s="51"/>
      <c r="CJ43" s="51"/>
      <c r="CK43" s="51"/>
      <c r="CL43" s="51"/>
      <c r="CM43" s="51"/>
      <c r="CN43" s="51"/>
      <c r="CO43" s="51"/>
      <c r="CP43" s="51"/>
      <c r="CQ43" s="51"/>
      <c r="CR43" s="54"/>
      <c r="CS43" s="51"/>
      <c r="CT43" s="51"/>
      <c r="CU43" s="51"/>
      <c r="CV43" s="51"/>
      <c r="CW43" s="51"/>
      <c r="CX43" s="5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5"/>
      <c r="DV43" s="5"/>
      <c r="DW43" s="5"/>
      <c r="DX43" s="1"/>
    </row>
    <row r="44" spans="1:128" ht="12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5"/>
      <c r="DV44" s="5"/>
      <c r="DW44" s="5"/>
      <c r="DX44" s="1"/>
    </row>
    <row r="45" spans="1:128" ht="12.75" customHeight="1">
      <c r="A45" s="51"/>
      <c r="B45" s="79"/>
      <c r="C45" s="51"/>
      <c r="D45" s="43">
        <f ca="1">AU38-(5*DO38)+6*(DO38/10)</f>
        <v>608</v>
      </c>
      <c r="E45" s="44"/>
      <c r="F45" s="44"/>
      <c r="G45" s="44"/>
      <c r="H45" s="44"/>
      <c r="I45" s="45"/>
      <c r="J45" s="51"/>
      <c r="K45" s="43">
        <f ca="1">AU38-(4*DO38)+3*(DO38/10)</f>
        <v>1308</v>
      </c>
      <c r="L45" s="44"/>
      <c r="M45" s="44"/>
      <c r="N45" s="44"/>
      <c r="O45" s="44"/>
      <c r="P45" s="45"/>
      <c r="Q45" s="51"/>
      <c r="R45" s="51"/>
      <c r="S45" s="51"/>
      <c r="T45" s="51"/>
      <c r="U45" s="51"/>
      <c r="V45" s="43">
        <f ca="1">AU38-(3*DO38)+4*(DO38/10)</f>
        <v>2408</v>
      </c>
      <c r="W45" s="44"/>
      <c r="X45" s="44"/>
      <c r="Y45" s="44"/>
      <c r="Z45" s="44"/>
      <c r="AA45" s="45"/>
      <c r="AB45" s="51"/>
      <c r="AC45" s="51"/>
      <c r="AD45" s="51"/>
      <c r="AE45" s="43">
        <f ca="1">AU38-(2*DO38)+3*(DO38/10)</f>
        <v>3308</v>
      </c>
      <c r="AF45" s="44"/>
      <c r="AG45" s="44"/>
      <c r="AH45" s="44"/>
      <c r="AI45" s="44"/>
      <c r="AJ45" s="45"/>
      <c r="AK45" s="51"/>
      <c r="AL45" s="51"/>
      <c r="AM45" s="51"/>
      <c r="AN45" s="43">
        <f ca="1">AU38-(1*DO38)+2*(DO38/10)</f>
        <v>4208</v>
      </c>
      <c r="AO45" s="44"/>
      <c r="AP45" s="44"/>
      <c r="AQ45" s="44"/>
      <c r="AR45" s="44"/>
      <c r="AS45" s="45"/>
      <c r="AT45" s="51"/>
      <c r="AU45" s="51"/>
      <c r="AV45" s="51"/>
      <c r="AW45" s="51"/>
      <c r="AX45" s="43">
        <f ca="1">AU38+2*(DO38/10)</f>
        <v>5208</v>
      </c>
      <c r="AY45" s="44"/>
      <c r="AZ45" s="44"/>
      <c r="BA45" s="44"/>
      <c r="BB45" s="44"/>
      <c r="BC45" s="45"/>
      <c r="BD45" s="51"/>
      <c r="BE45" s="51"/>
      <c r="BF45" s="51"/>
      <c r="BG45" s="43">
        <f ca="1">BE38+(DO38/10)</f>
        <v>6108</v>
      </c>
      <c r="BH45" s="44"/>
      <c r="BI45" s="44"/>
      <c r="BJ45" s="44"/>
      <c r="BK45" s="44"/>
      <c r="BL45" s="45"/>
      <c r="BM45" s="51"/>
      <c r="BN45" s="51"/>
      <c r="BO45" s="51"/>
      <c r="BP45" s="51"/>
      <c r="BQ45" s="51"/>
      <c r="BR45" s="51"/>
      <c r="BS45" s="51"/>
      <c r="BT45" s="51"/>
      <c r="BU45" s="51"/>
      <c r="BV45" s="43">
        <f ca="1">BE38+(1*DO38)+6*(DO38/10)</f>
        <v>7608</v>
      </c>
      <c r="BW45" s="44"/>
      <c r="BX45" s="44"/>
      <c r="BY45" s="44"/>
      <c r="BZ45" s="44"/>
      <c r="CA45" s="45"/>
      <c r="CB45" s="51"/>
      <c r="CC45" s="51"/>
      <c r="CD45" s="51"/>
      <c r="CE45" s="51"/>
      <c r="CF45" s="51"/>
      <c r="CG45" s="51"/>
      <c r="CH45" s="43">
        <f ca="1">BE38+(2*DO38)+8*(DO38/10)</f>
        <v>8808</v>
      </c>
      <c r="CI45" s="44"/>
      <c r="CJ45" s="44"/>
      <c r="CK45" s="44"/>
      <c r="CL45" s="44"/>
      <c r="CM45" s="45"/>
      <c r="CN45" s="51"/>
      <c r="CO45" s="51"/>
      <c r="CP45" s="51"/>
      <c r="CQ45" s="51"/>
      <c r="CR45" s="51"/>
      <c r="CS45" s="43">
        <f ca="1">BE38+(3*DO38)+9*(DO38/10)</f>
        <v>9908</v>
      </c>
      <c r="CT45" s="44"/>
      <c r="CU45" s="44"/>
      <c r="CV45" s="44"/>
      <c r="CW45" s="44"/>
      <c r="CX45" s="45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5"/>
      <c r="DV45" s="5"/>
      <c r="DW45" s="5"/>
      <c r="DX45" s="1"/>
    </row>
    <row r="46" spans="1:128" ht="12.75" customHeight="1">
      <c r="A46" s="51"/>
      <c r="B46" s="51"/>
      <c r="C46" s="51"/>
      <c r="D46" s="46"/>
      <c r="E46" s="47"/>
      <c r="F46" s="47"/>
      <c r="G46" s="47"/>
      <c r="H46" s="47"/>
      <c r="I46" s="48"/>
      <c r="J46" s="51"/>
      <c r="K46" s="46"/>
      <c r="L46" s="47"/>
      <c r="M46" s="47"/>
      <c r="N46" s="47"/>
      <c r="O46" s="47"/>
      <c r="P46" s="48"/>
      <c r="Q46" s="51"/>
      <c r="R46" s="51"/>
      <c r="S46" s="51"/>
      <c r="T46" s="51"/>
      <c r="U46" s="51"/>
      <c r="V46" s="46"/>
      <c r="W46" s="47"/>
      <c r="X46" s="47"/>
      <c r="Y46" s="47"/>
      <c r="Z46" s="47"/>
      <c r="AA46" s="48"/>
      <c r="AB46" s="51"/>
      <c r="AC46" s="51"/>
      <c r="AD46" s="51"/>
      <c r="AE46" s="46"/>
      <c r="AF46" s="47"/>
      <c r="AG46" s="47"/>
      <c r="AH46" s="47"/>
      <c r="AI46" s="47"/>
      <c r="AJ46" s="48"/>
      <c r="AK46" s="51"/>
      <c r="AL46" s="51"/>
      <c r="AM46" s="51"/>
      <c r="AN46" s="46"/>
      <c r="AO46" s="47"/>
      <c r="AP46" s="47"/>
      <c r="AQ46" s="47"/>
      <c r="AR46" s="47"/>
      <c r="AS46" s="48"/>
      <c r="AT46" s="51"/>
      <c r="AU46" s="51"/>
      <c r="AV46" s="51"/>
      <c r="AW46" s="51"/>
      <c r="AX46" s="46"/>
      <c r="AY46" s="47"/>
      <c r="AZ46" s="47"/>
      <c r="BA46" s="47"/>
      <c r="BB46" s="47"/>
      <c r="BC46" s="48"/>
      <c r="BD46" s="51"/>
      <c r="BE46" s="51"/>
      <c r="BF46" s="51"/>
      <c r="BG46" s="46"/>
      <c r="BH46" s="47"/>
      <c r="BI46" s="47"/>
      <c r="BJ46" s="47"/>
      <c r="BK46" s="47"/>
      <c r="BL46" s="48"/>
      <c r="BM46" s="51"/>
      <c r="BN46" s="51"/>
      <c r="BO46" s="51"/>
      <c r="BP46" s="51"/>
      <c r="BQ46" s="51"/>
      <c r="BR46" s="51"/>
      <c r="BS46" s="51"/>
      <c r="BT46" s="51"/>
      <c r="BU46" s="51"/>
      <c r="BV46" s="46"/>
      <c r="BW46" s="47"/>
      <c r="BX46" s="47"/>
      <c r="BY46" s="47"/>
      <c r="BZ46" s="47"/>
      <c r="CA46" s="48"/>
      <c r="CB46" s="51"/>
      <c r="CC46" s="51"/>
      <c r="CD46" s="51"/>
      <c r="CE46" s="51"/>
      <c r="CF46" s="51"/>
      <c r="CG46" s="51"/>
      <c r="CH46" s="46"/>
      <c r="CI46" s="47"/>
      <c r="CJ46" s="47"/>
      <c r="CK46" s="47"/>
      <c r="CL46" s="47"/>
      <c r="CM46" s="48"/>
      <c r="CN46" s="51"/>
      <c r="CO46" s="51"/>
      <c r="CP46" s="51"/>
      <c r="CQ46" s="51"/>
      <c r="CR46" s="51"/>
      <c r="CS46" s="46"/>
      <c r="CT46" s="47"/>
      <c r="CU46" s="47"/>
      <c r="CV46" s="47"/>
      <c r="CW46" s="47"/>
      <c r="CX46" s="48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5"/>
      <c r="DV46" s="5"/>
      <c r="DW46" s="5"/>
      <c r="DX46" s="1"/>
    </row>
    <row r="47" spans="1:128" ht="12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5"/>
      <c r="DV47" s="5"/>
      <c r="DW47" s="5"/>
      <c r="DX47" s="1"/>
    </row>
    <row r="48" spans="1:128" ht="12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5"/>
      <c r="DV48" s="5"/>
      <c r="DW48" s="5"/>
      <c r="DX48" s="1"/>
    </row>
    <row r="49" spans="1:128" ht="12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1"/>
      <c r="CZ49" s="1"/>
      <c r="DA49" s="1"/>
      <c r="DB49" s="1"/>
      <c r="DC49" s="29" t="s">
        <v>1</v>
      </c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>
        <f ca="1">RANDBETWEEN($DV$50,$DV$51)</f>
        <v>12</v>
      </c>
      <c r="DP49" s="29"/>
      <c r="DQ49" s="29"/>
      <c r="DR49" s="1"/>
      <c r="DS49" s="1"/>
      <c r="DT49" s="4" t="s">
        <v>12</v>
      </c>
      <c r="DU49" s="24">
        <v>10000</v>
      </c>
      <c r="DV49" s="24">
        <v>10000</v>
      </c>
      <c r="DW49" s="24">
        <v>10000</v>
      </c>
      <c r="DX49" s="1"/>
    </row>
    <row r="50" spans="1:128" ht="12.75" customHeight="1">
      <c r="A50" s="51"/>
      <c r="B50" s="52" t="s">
        <v>13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42">
        <f ca="1">IF($DO49&lt;($DO50*2),($DO50*2)+$DO49,$DO49)</f>
        <v>20012</v>
      </c>
      <c r="R50" s="42"/>
      <c r="S50" s="42"/>
      <c r="T50" s="42"/>
      <c r="U50" s="42"/>
      <c r="V50" s="42"/>
      <c r="W50" s="42"/>
      <c r="X50" s="42"/>
      <c r="Y50" s="51"/>
      <c r="Z50" s="51"/>
      <c r="AA50" s="42">
        <f ca="1">Q50+DO50</f>
        <v>30012</v>
      </c>
      <c r="AB50" s="42"/>
      <c r="AC50" s="42"/>
      <c r="AD50" s="42"/>
      <c r="AE50" s="42"/>
      <c r="AF50" s="42"/>
      <c r="AG50" s="42"/>
      <c r="AH50" s="42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1"/>
      <c r="CZ50" s="1"/>
      <c r="DA50" s="1"/>
      <c r="DB50" s="1"/>
      <c r="DC50" s="29" t="s">
        <v>3</v>
      </c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>
        <f ca="1">INDEX(liste2,1,INT(RAND()*(4-1)+1))</f>
        <v>10000</v>
      </c>
      <c r="DP50" s="29" t="e">
        <f ca="1">INDEX(liste,1,INT(RAND()*(4-1)+1))</f>
        <v>#NAME?</v>
      </c>
      <c r="DQ50" s="29" t="e">
        <f ca="1">INDEX(liste,1,INT(RAND()*(4-1)+1))</f>
        <v>#NAME?</v>
      </c>
      <c r="DR50" s="1"/>
      <c r="DS50" s="1"/>
      <c r="DT50" s="4" t="s">
        <v>4</v>
      </c>
      <c r="DU50" s="7"/>
      <c r="DV50" s="38">
        <v>10</v>
      </c>
      <c r="DW50" s="39"/>
      <c r="DX50" s="1"/>
    </row>
    <row r="51" spans="1:128" ht="12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4" t="s">
        <v>5</v>
      </c>
      <c r="DU51" s="7"/>
      <c r="DV51" s="38">
        <v>15</v>
      </c>
      <c r="DW51" s="39"/>
      <c r="DX51" s="1"/>
    </row>
    <row r="52" spans="1:128" ht="4.5" customHeight="1">
      <c r="A52" s="51"/>
      <c r="B52" s="51"/>
      <c r="C52" s="51"/>
      <c r="D52" s="51"/>
      <c r="E52" s="51"/>
      <c r="F52" s="54"/>
      <c r="G52" s="51"/>
      <c r="H52" s="51"/>
      <c r="I52" s="51"/>
      <c r="J52" s="51"/>
      <c r="K52" s="51"/>
      <c r="L52" s="51"/>
      <c r="M52" s="51"/>
      <c r="N52" s="51"/>
      <c r="O52" s="51"/>
      <c r="P52" s="54"/>
      <c r="Q52" s="51"/>
      <c r="R52" s="51"/>
      <c r="S52" s="51"/>
      <c r="T52" s="51"/>
      <c r="U52" s="51"/>
      <c r="V52" s="51"/>
      <c r="W52" s="51"/>
      <c r="X52" s="51"/>
      <c r="Y52" s="51"/>
      <c r="Z52" s="54"/>
      <c r="AA52" s="51"/>
      <c r="AB52" s="51"/>
      <c r="AC52" s="51"/>
      <c r="AD52" s="51"/>
      <c r="AE52" s="51"/>
      <c r="AF52" s="51"/>
      <c r="AG52" s="51"/>
      <c r="AH52" s="51"/>
      <c r="AI52" s="51"/>
      <c r="AJ52" s="54"/>
      <c r="AK52" s="51"/>
      <c r="AL52" s="51"/>
      <c r="AM52" s="51"/>
      <c r="AN52" s="51"/>
      <c r="AO52" s="51"/>
      <c r="AP52" s="51"/>
      <c r="AQ52" s="51"/>
      <c r="AR52" s="51"/>
      <c r="AS52" s="51"/>
      <c r="AT52" s="54"/>
      <c r="AU52" s="51"/>
      <c r="AV52" s="51"/>
      <c r="AW52" s="51"/>
      <c r="AX52" s="51"/>
      <c r="AY52" s="51"/>
      <c r="AZ52" s="51"/>
      <c r="BA52" s="51"/>
      <c r="BB52" s="51"/>
      <c r="BC52" s="51"/>
      <c r="BD52" s="54"/>
      <c r="BE52" s="51"/>
      <c r="BF52" s="51"/>
      <c r="BG52" s="51"/>
      <c r="BH52" s="51"/>
      <c r="BI52" s="51"/>
      <c r="BJ52" s="51"/>
      <c r="BK52" s="51"/>
      <c r="BL52" s="51"/>
      <c r="BM52" s="51"/>
      <c r="BN52" s="54"/>
      <c r="BO52" s="51"/>
      <c r="BP52" s="51"/>
      <c r="BQ52" s="51"/>
      <c r="BR52" s="51"/>
      <c r="BS52" s="51"/>
      <c r="BT52" s="51"/>
      <c r="BU52" s="51"/>
      <c r="BV52" s="51"/>
      <c r="BW52" s="51"/>
      <c r="BX52" s="54"/>
      <c r="BY52" s="51"/>
      <c r="BZ52" s="51"/>
      <c r="CA52" s="51"/>
      <c r="CB52" s="51"/>
      <c r="CC52" s="51"/>
      <c r="CD52" s="51"/>
      <c r="CE52" s="51"/>
      <c r="CF52" s="51"/>
      <c r="CG52" s="51"/>
      <c r="CH52" s="54"/>
      <c r="CI52" s="51"/>
      <c r="CJ52" s="51"/>
      <c r="CK52" s="51"/>
      <c r="CL52" s="51"/>
      <c r="CM52" s="51"/>
      <c r="CN52" s="51"/>
      <c r="CO52" s="51"/>
      <c r="CP52" s="51"/>
      <c r="CQ52" s="51"/>
      <c r="CR52" s="54"/>
      <c r="CS52" s="51"/>
      <c r="CT52" s="51"/>
      <c r="CU52" s="51"/>
      <c r="CV52" s="51"/>
      <c r="CW52" s="51"/>
      <c r="CX52" s="5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5"/>
      <c r="DV52" s="5"/>
      <c r="DW52" s="5"/>
      <c r="DX52" s="1"/>
    </row>
    <row r="53" spans="1:128" ht="12.75" customHeight="1">
      <c r="A53" s="55"/>
      <c r="B53" s="56"/>
      <c r="C53" s="57"/>
      <c r="D53" s="57"/>
      <c r="E53" s="58"/>
      <c r="F53" s="57"/>
      <c r="G53" s="57"/>
      <c r="H53" s="57"/>
      <c r="I53" s="57"/>
      <c r="J53" s="58"/>
      <c r="K53" s="55"/>
      <c r="L53" s="57"/>
      <c r="M53" s="57"/>
      <c r="N53" s="57"/>
      <c r="O53" s="58"/>
      <c r="P53" s="57"/>
      <c r="Q53" s="57"/>
      <c r="R53" s="57"/>
      <c r="S53" s="57"/>
      <c r="T53" s="58"/>
      <c r="U53" s="55"/>
      <c r="V53" s="57"/>
      <c r="W53" s="57"/>
      <c r="X53" s="57"/>
      <c r="Y53" s="58"/>
      <c r="Z53" s="57"/>
      <c r="AA53" s="57"/>
      <c r="AB53" s="57"/>
      <c r="AC53" s="57"/>
      <c r="AD53" s="58"/>
      <c r="AE53" s="55"/>
      <c r="AF53" s="57"/>
      <c r="AG53" s="57"/>
      <c r="AH53" s="57"/>
      <c r="AI53" s="58"/>
      <c r="AJ53" s="57"/>
      <c r="AK53" s="57"/>
      <c r="AL53" s="57"/>
      <c r="AM53" s="57"/>
      <c r="AN53" s="58"/>
      <c r="AO53" s="55"/>
      <c r="AP53" s="57"/>
      <c r="AQ53" s="57"/>
      <c r="AR53" s="57"/>
      <c r="AS53" s="58"/>
      <c r="AT53" s="57"/>
      <c r="AU53" s="57"/>
      <c r="AV53" s="57"/>
      <c r="AW53" s="57"/>
      <c r="AX53" s="58"/>
      <c r="AY53" s="55"/>
      <c r="AZ53" s="57"/>
      <c r="BA53" s="57"/>
      <c r="BB53" s="57"/>
      <c r="BC53" s="58"/>
      <c r="BD53" s="57"/>
      <c r="BE53" s="57"/>
      <c r="BF53" s="57"/>
      <c r="BG53" s="57"/>
      <c r="BH53" s="58"/>
      <c r="BI53" s="55"/>
      <c r="BJ53" s="57"/>
      <c r="BK53" s="57"/>
      <c r="BL53" s="57"/>
      <c r="BM53" s="58"/>
      <c r="BN53" s="57"/>
      <c r="BO53" s="57"/>
      <c r="BP53" s="57"/>
      <c r="BQ53" s="57"/>
      <c r="BR53" s="58"/>
      <c r="BS53" s="55"/>
      <c r="BT53" s="57"/>
      <c r="BU53" s="57"/>
      <c r="BV53" s="57"/>
      <c r="BW53" s="58"/>
      <c r="BX53" s="57"/>
      <c r="BY53" s="57"/>
      <c r="BZ53" s="57"/>
      <c r="CA53" s="57"/>
      <c r="CB53" s="58"/>
      <c r="CC53" s="55"/>
      <c r="CD53" s="57"/>
      <c r="CE53" s="57"/>
      <c r="CF53" s="57"/>
      <c r="CG53" s="58"/>
      <c r="CH53" s="57"/>
      <c r="CI53" s="57"/>
      <c r="CJ53" s="57"/>
      <c r="CK53" s="57"/>
      <c r="CL53" s="58"/>
      <c r="CM53" s="55"/>
      <c r="CN53" s="57"/>
      <c r="CO53" s="57"/>
      <c r="CP53" s="57"/>
      <c r="CQ53" s="58"/>
      <c r="CR53" s="57"/>
      <c r="CS53" s="57"/>
      <c r="CT53" s="57"/>
      <c r="CU53" s="57"/>
      <c r="CV53" s="58"/>
      <c r="CW53" s="59"/>
      <c r="CX53" s="5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5"/>
      <c r="DV53" s="5"/>
      <c r="DW53" s="5"/>
      <c r="DX53" s="1"/>
    </row>
    <row r="54" spans="1:128" ht="12.75" customHeight="1">
      <c r="A54" s="60"/>
      <c r="B54" s="61"/>
      <c r="C54" s="62"/>
      <c r="D54" s="62"/>
      <c r="E54" s="63"/>
      <c r="F54" s="62"/>
      <c r="G54" s="62"/>
      <c r="H54" s="62"/>
      <c r="I54" s="62"/>
      <c r="J54" s="63"/>
      <c r="K54" s="60"/>
      <c r="L54" s="62"/>
      <c r="M54" s="62"/>
      <c r="N54" s="62"/>
      <c r="O54" s="63"/>
      <c r="P54" s="62"/>
      <c r="Q54" s="62"/>
      <c r="R54" s="62"/>
      <c r="S54" s="62"/>
      <c r="T54" s="63"/>
      <c r="U54" s="60"/>
      <c r="V54" s="62"/>
      <c r="W54" s="62"/>
      <c r="X54" s="62"/>
      <c r="Y54" s="63"/>
      <c r="Z54" s="62"/>
      <c r="AA54" s="62"/>
      <c r="AB54" s="62"/>
      <c r="AC54" s="62"/>
      <c r="AD54" s="63"/>
      <c r="AE54" s="60"/>
      <c r="AF54" s="62"/>
      <c r="AG54" s="62"/>
      <c r="AH54" s="62"/>
      <c r="AI54" s="63"/>
      <c r="AJ54" s="62"/>
      <c r="AK54" s="62"/>
      <c r="AL54" s="62"/>
      <c r="AM54" s="62"/>
      <c r="AN54" s="63"/>
      <c r="AO54" s="60"/>
      <c r="AP54" s="62"/>
      <c r="AQ54" s="62"/>
      <c r="AR54" s="62"/>
      <c r="AS54" s="63"/>
      <c r="AT54" s="62"/>
      <c r="AU54" s="62"/>
      <c r="AV54" s="62"/>
      <c r="AW54" s="62"/>
      <c r="AX54" s="63"/>
      <c r="AY54" s="60"/>
      <c r="AZ54" s="62"/>
      <c r="BA54" s="62"/>
      <c r="BB54" s="62"/>
      <c r="BC54" s="63"/>
      <c r="BD54" s="62"/>
      <c r="BE54" s="62"/>
      <c r="BF54" s="62"/>
      <c r="BG54" s="62"/>
      <c r="BH54" s="63"/>
      <c r="BI54" s="60"/>
      <c r="BJ54" s="62"/>
      <c r="BK54" s="62"/>
      <c r="BL54" s="62"/>
      <c r="BM54" s="63"/>
      <c r="BN54" s="62"/>
      <c r="BO54" s="62"/>
      <c r="BP54" s="62"/>
      <c r="BQ54" s="62"/>
      <c r="BR54" s="63"/>
      <c r="BS54" s="60"/>
      <c r="BT54" s="62"/>
      <c r="BU54" s="62"/>
      <c r="BV54" s="62"/>
      <c r="BW54" s="63"/>
      <c r="BX54" s="62"/>
      <c r="BY54" s="62"/>
      <c r="BZ54" s="62"/>
      <c r="CA54" s="62"/>
      <c r="CB54" s="63"/>
      <c r="CC54" s="60"/>
      <c r="CD54" s="62"/>
      <c r="CE54" s="62"/>
      <c r="CF54" s="62"/>
      <c r="CG54" s="63"/>
      <c r="CH54" s="62"/>
      <c r="CI54" s="62"/>
      <c r="CJ54" s="62"/>
      <c r="CK54" s="62"/>
      <c r="CL54" s="63"/>
      <c r="CM54" s="60"/>
      <c r="CN54" s="62"/>
      <c r="CO54" s="62"/>
      <c r="CP54" s="62"/>
      <c r="CQ54" s="63"/>
      <c r="CR54" s="62"/>
      <c r="CS54" s="62"/>
      <c r="CT54" s="62"/>
      <c r="CU54" s="62"/>
      <c r="CV54" s="63"/>
      <c r="CW54" s="59"/>
      <c r="CX54" s="5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5"/>
      <c r="DV54" s="5"/>
      <c r="DW54" s="5"/>
      <c r="DX54" s="1"/>
    </row>
    <row r="55" spans="1:128" ht="4.5" customHeight="1">
      <c r="A55" s="51"/>
      <c r="B55" s="51"/>
      <c r="C55" s="51"/>
      <c r="D55" s="51"/>
      <c r="E55" s="51"/>
      <c r="F55" s="54"/>
      <c r="G55" s="51"/>
      <c r="H55" s="51"/>
      <c r="I55" s="51"/>
      <c r="J55" s="51"/>
      <c r="K55" s="51"/>
      <c r="L55" s="51"/>
      <c r="M55" s="51"/>
      <c r="N55" s="51"/>
      <c r="O55" s="51"/>
      <c r="P55" s="54"/>
      <c r="Q55" s="51"/>
      <c r="R55" s="51"/>
      <c r="S55" s="51"/>
      <c r="T55" s="51"/>
      <c r="U55" s="51"/>
      <c r="V55" s="51"/>
      <c r="W55" s="51"/>
      <c r="X55" s="51"/>
      <c r="Y55" s="51"/>
      <c r="Z55" s="54"/>
      <c r="AA55" s="51"/>
      <c r="AB55" s="51"/>
      <c r="AC55" s="51"/>
      <c r="AD55" s="51"/>
      <c r="AE55" s="51"/>
      <c r="AF55" s="51"/>
      <c r="AG55" s="51"/>
      <c r="AH55" s="51"/>
      <c r="AI55" s="51"/>
      <c r="AJ55" s="54"/>
      <c r="AK55" s="51"/>
      <c r="AL55" s="51"/>
      <c r="AM55" s="51"/>
      <c r="AN55" s="51"/>
      <c r="AO55" s="51"/>
      <c r="AP55" s="51"/>
      <c r="AQ55" s="51"/>
      <c r="AR55" s="51"/>
      <c r="AS55" s="51"/>
      <c r="AT55" s="54"/>
      <c r="AU55" s="51"/>
      <c r="AV55" s="51"/>
      <c r="AW55" s="51"/>
      <c r="AX55" s="51"/>
      <c r="AY55" s="51"/>
      <c r="AZ55" s="51"/>
      <c r="BA55" s="51"/>
      <c r="BB55" s="51"/>
      <c r="BC55" s="51"/>
      <c r="BD55" s="54"/>
      <c r="BE55" s="51"/>
      <c r="BF55" s="51"/>
      <c r="BG55" s="51"/>
      <c r="BH55" s="51"/>
      <c r="BI55" s="51"/>
      <c r="BJ55" s="51"/>
      <c r="BK55" s="51"/>
      <c r="BL55" s="51"/>
      <c r="BM55" s="51"/>
      <c r="BN55" s="54"/>
      <c r="BO55" s="51"/>
      <c r="BP55" s="51"/>
      <c r="BQ55" s="51"/>
      <c r="BR55" s="51"/>
      <c r="BS55" s="51"/>
      <c r="BT55" s="51"/>
      <c r="BU55" s="51"/>
      <c r="BV55" s="51"/>
      <c r="BW55" s="51"/>
      <c r="BX55" s="54"/>
      <c r="BY55" s="51"/>
      <c r="BZ55" s="51"/>
      <c r="CA55" s="51"/>
      <c r="CB55" s="51"/>
      <c r="CC55" s="51"/>
      <c r="CD55" s="51"/>
      <c r="CE55" s="51"/>
      <c r="CF55" s="51"/>
      <c r="CG55" s="51"/>
      <c r="CH55" s="54"/>
      <c r="CI55" s="51"/>
      <c r="CJ55" s="51"/>
      <c r="CK55" s="51"/>
      <c r="CL55" s="51"/>
      <c r="CM55" s="51"/>
      <c r="CN55" s="51"/>
      <c r="CO55" s="51"/>
      <c r="CP55" s="51"/>
      <c r="CQ55" s="51"/>
      <c r="CR55" s="54"/>
      <c r="CS55" s="51"/>
      <c r="CT55" s="51"/>
      <c r="CU55" s="51"/>
      <c r="CV55" s="51"/>
      <c r="CW55" s="51"/>
      <c r="CX55" s="5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5"/>
      <c r="DV55" s="5"/>
      <c r="DW55" s="5"/>
      <c r="DX55" s="1"/>
    </row>
    <row r="56" spans="1:128" ht="12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5"/>
      <c r="DV56" s="5"/>
      <c r="DW56" s="5"/>
      <c r="DX56" s="1"/>
    </row>
    <row r="57" spans="1:128" ht="12.75" customHeight="1">
      <c r="A57" s="51"/>
      <c r="B57" s="51"/>
      <c r="C57" s="51"/>
      <c r="D57" s="51"/>
      <c r="E57" s="51"/>
      <c r="F57" s="51"/>
      <c r="G57" s="51"/>
      <c r="H57" s="51"/>
      <c r="I57" s="51"/>
      <c r="J57" s="43">
        <f ca="1">Q50-(1*DO50)+2*(DO50/10)</f>
        <v>12012</v>
      </c>
      <c r="K57" s="44"/>
      <c r="L57" s="44"/>
      <c r="M57" s="44"/>
      <c r="N57" s="44"/>
      <c r="O57" s="45"/>
      <c r="P57" s="51"/>
      <c r="Q57" s="43">
        <f ca="1">Q50-(DO50/10)</f>
        <v>19012</v>
      </c>
      <c r="R57" s="44"/>
      <c r="S57" s="44"/>
      <c r="T57" s="44"/>
      <c r="U57" s="44"/>
      <c r="V57" s="45"/>
      <c r="W57" s="51"/>
      <c r="X57" s="51"/>
      <c r="Y57" s="51"/>
      <c r="Z57" s="51"/>
      <c r="AA57" s="51"/>
      <c r="AB57" s="43">
        <f ca="1">AA50</f>
        <v>30012</v>
      </c>
      <c r="AC57" s="44"/>
      <c r="AD57" s="44"/>
      <c r="AE57" s="44"/>
      <c r="AF57" s="44"/>
      <c r="AG57" s="45"/>
      <c r="AH57" s="51"/>
      <c r="AI57" s="51"/>
      <c r="AJ57" s="51"/>
      <c r="AK57" s="43">
        <f ca="1">AA50+9*(DO50/10)</f>
        <v>39012</v>
      </c>
      <c r="AL57" s="44"/>
      <c r="AM57" s="44"/>
      <c r="AN57" s="44"/>
      <c r="AO57" s="44"/>
      <c r="AP57" s="45"/>
      <c r="AQ57" s="51"/>
      <c r="AR57" s="51"/>
      <c r="AS57" s="51"/>
      <c r="AT57" s="43">
        <f ca="1">AA50+(1*DO50)+8*(DO50/10)</f>
        <v>48012</v>
      </c>
      <c r="AU57" s="44"/>
      <c r="AV57" s="44"/>
      <c r="AW57" s="44"/>
      <c r="AX57" s="44"/>
      <c r="AY57" s="45"/>
      <c r="AZ57" s="51"/>
      <c r="BA57" s="51"/>
      <c r="BB57" s="51"/>
      <c r="BC57" s="51"/>
      <c r="BD57" s="43">
        <f ca="1">AA50+(2*DO50)+8*(DO50/10)</f>
        <v>58012</v>
      </c>
      <c r="BE57" s="44"/>
      <c r="BF57" s="44"/>
      <c r="BG57" s="44"/>
      <c r="BH57" s="44"/>
      <c r="BI57" s="45"/>
      <c r="BJ57" s="51"/>
      <c r="BK57" s="51"/>
      <c r="BL57" s="51"/>
      <c r="BM57" s="43">
        <f ca="1">AA50+(3*DO50)+7*(DO50/10)</f>
        <v>67012</v>
      </c>
      <c r="BN57" s="44"/>
      <c r="BO57" s="44"/>
      <c r="BP57" s="44"/>
      <c r="BQ57" s="44"/>
      <c r="BR57" s="45"/>
      <c r="BS57" s="51"/>
      <c r="BT57" s="43">
        <f ca="1">AA50+(4*DO50)+4*(DO50/10)</f>
        <v>74012</v>
      </c>
      <c r="BU57" s="44"/>
      <c r="BV57" s="44"/>
      <c r="BW57" s="44"/>
      <c r="BX57" s="44"/>
      <c r="BY57" s="45"/>
      <c r="BZ57" s="51"/>
      <c r="CA57" s="51"/>
      <c r="CB57" s="51"/>
      <c r="CC57" s="51"/>
      <c r="CD57" s="51"/>
      <c r="CE57" s="51"/>
      <c r="CF57" s="43">
        <f ca="1">AA50+(5*DO50)+6*(DO50/10)</f>
        <v>86012</v>
      </c>
      <c r="CG57" s="44"/>
      <c r="CH57" s="44"/>
      <c r="CI57" s="44"/>
      <c r="CJ57" s="44"/>
      <c r="CK57" s="45"/>
      <c r="CL57" s="51"/>
      <c r="CM57" s="51"/>
      <c r="CN57" s="51"/>
      <c r="CO57" s="51"/>
      <c r="CP57" s="51"/>
      <c r="CQ57" s="43">
        <f ca="1">AA50+(6*DO50)+7*(DO50/10)</f>
        <v>97012</v>
      </c>
      <c r="CR57" s="44"/>
      <c r="CS57" s="44"/>
      <c r="CT57" s="44"/>
      <c r="CU57" s="44"/>
      <c r="CV57" s="45"/>
      <c r="CW57" s="51"/>
      <c r="CX57" s="5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5"/>
      <c r="DV57" s="5"/>
      <c r="DW57" s="5"/>
      <c r="DX57" s="1"/>
    </row>
    <row r="58" spans="1:128" ht="12.75" customHeight="1">
      <c r="A58" s="51"/>
      <c r="B58" s="51"/>
      <c r="C58" s="51"/>
      <c r="D58" s="51"/>
      <c r="E58" s="51"/>
      <c r="F58" s="51"/>
      <c r="G58" s="51"/>
      <c r="H58" s="51"/>
      <c r="I58" s="51"/>
      <c r="J58" s="46"/>
      <c r="K58" s="47"/>
      <c r="L58" s="47"/>
      <c r="M58" s="47"/>
      <c r="N58" s="47"/>
      <c r="O58" s="48"/>
      <c r="P58" s="51"/>
      <c r="Q58" s="46"/>
      <c r="R58" s="47"/>
      <c r="S58" s="47"/>
      <c r="T58" s="47"/>
      <c r="U58" s="47"/>
      <c r="V58" s="48"/>
      <c r="W58" s="51"/>
      <c r="X58" s="51"/>
      <c r="Y58" s="51"/>
      <c r="Z58" s="51"/>
      <c r="AA58" s="51"/>
      <c r="AB58" s="46"/>
      <c r="AC58" s="47"/>
      <c r="AD58" s="47"/>
      <c r="AE58" s="47"/>
      <c r="AF58" s="47"/>
      <c r="AG58" s="48"/>
      <c r="AH58" s="51"/>
      <c r="AI58" s="51"/>
      <c r="AJ58" s="51"/>
      <c r="AK58" s="46"/>
      <c r="AL58" s="47"/>
      <c r="AM58" s="47"/>
      <c r="AN58" s="47"/>
      <c r="AO58" s="47"/>
      <c r="AP58" s="48"/>
      <c r="AQ58" s="51"/>
      <c r="AR58" s="51"/>
      <c r="AS58" s="51"/>
      <c r="AT58" s="46"/>
      <c r="AU58" s="47"/>
      <c r="AV58" s="47"/>
      <c r="AW58" s="47"/>
      <c r="AX58" s="47"/>
      <c r="AY58" s="48"/>
      <c r="AZ58" s="51"/>
      <c r="BA58" s="51"/>
      <c r="BB58" s="51"/>
      <c r="BC58" s="51"/>
      <c r="BD58" s="46"/>
      <c r="BE58" s="47"/>
      <c r="BF58" s="47"/>
      <c r="BG58" s="47"/>
      <c r="BH58" s="47"/>
      <c r="BI58" s="48"/>
      <c r="BJ58" s="51"/>
      <c r="BK58" s="51"/>
      <c r="BL58" s="51"/>
      <c r="BM58" s="46"/>
      <c r="BN58" s="47"/>
      <c r="BO58" s="47"/>
      <c r="BP58" s="47"/>
      <c r="BQ58" s="47"/>
      <c r="BR58" s="48"/>
      <c r="BS58" s="51"/>
      <c r="BT58" s="46"/>
      <c r="BU58" s="47"/>
      <c r="BV58" s="47"/>
      <c r="BW58" s="47"/>
      <c r="BX58" s="47"/>
      <c r="BY58" s="48"/>
      <c r="BZ58" s="51"/>
      <c r="CA58" s="51"/>
      <c r="CB58" s="51"/>
      <c r="CC58" s="51"/>
      <c r="CD58" s="51"/>
      <c r="CE58" s="51"/>
      <c r="CF58" s="46"/>
      <c r="CG58" s="47"/>
      <c r="CH58" s="47"/>
      <c r="CI58" s="47"/>
      <c r="CJ58" s="47"/>
      <c r="CK58" s="48"/>
      <c r="CL58" s="51"/>
      <c r="CM58" s="51"/>
      <c r="CN58" s="51"/>
      <c r="CO58" s="51"/>
      <c r="CP58" s="51"/>
      <c r="CQ58" s="46"/>
      <c r="CR58" s="47"/>
      <c r="CS58" s="47"/>
      <c r="CT58" s="47"/>
      <c r="CU58" s="47"/>
      <c r="CV58" s="48"/>
      <c r="CW58" s="51"/>
      <c r="CX58" s="51"/>
    </row>
    <row r="59" spans="1:128" ht="12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 t="str">
        <f ca="1">CH1</f>
        <v>Fiche : 544</v>
      </c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</row>
    <row r="60" spans="1:128" ht="12.75" customHeight="1">
      <c r="A60" s="51"/>
      <c r="B60" s="52" t="str">
        <f t="shared" ref="B60:AF60" si="0">B2</f>
        <v>A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3">
        <f t="shared" ca="1" si="0"/>
        <v>23</v>
      </c>
      <c r="R60" s="53">
        <f t="shared" si="0"/>
        <v>0</v>
      </c>
      <c r="S60" s="53">
        <f t="shared" si="0"/>
        <v>0</v>
      </c>
      <c r="T60" s="53">
        <f t="shared" si="0"/>
        <v>0</v>
      </c>
      <c r="U60" s="53">
        <f t="shared" si="0"/>
        <v>0</v>
      </c>
      <c r="V60" s="53">
        <f t="shared" si="0"/>
        <v>0</v>
      </c>
      <c r="W60" s="53">
        <f t="shared" si="0"/>
        <v>0</v>
      </c>
      <c r="X60" s="53">
        <f t="shared" si="0"/>
        <v>0</v>
      </c>
      <c r="Y60" s="51"/>
      <c r="Z60" s="51"/>
      <c r="AA60" s="53">
        <f t="shared" ca="1" si="0"/>
        <v>33</v>
      </c>
      <c r="AB60" s="53">
        <f t="shared" si="0"/>
        <v>0</v>
      </c>
      <c r="AC60" s="53">
        <f t="shared" si="0"/>
        <v>0</v>
      </c>
      <c r="AD60" s="53">
        <f t="shared" si="0"/>
        <v>0</v>
      </c>
      <c r="AE60" s="53">
        <f t="shared" si="0"/>
        <v>0</v>
      </c>
      <c r="AF60" s="53">
        <f t="shared" si="0"/>
        <v>0</v>
      </c>
      <c r="AG60" s="53">
        <f t="shared" ref="AG60:AH60" si="1">AG2</f>
        <v>0</v>
      </c>
      <c r="AH60" s="53">
        <f t="shared" si="1"/>
        <v>0</v>
      </c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</row>
    <row r="61" spans="1:128" ht="12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</row>
    <row r="62" spans="1:128" ht="4.5" customHeight="1">
      <c r="A62" s="51"/>
      <c r="B62" s="51"/>
      <c r="C62" s="51"/>
      <c r="D62" s="51"/>
      <c r="E62" s="51"/>
      <c r="F62" s="54"/>
      <c r="G62" s="51"/>
      <c r="H62" s="51"/>
      <c r="I62" s="51"/>
      <c r="J62" s="51"/>
      <c r="K62" s="51"/>
      <c r="L62" s="51"/>
      <c r="M62" s="51"/>
      <c r="N62" s="51"/>
      <c r="O62" s="51"/>
      <c r="P62" s="54"/>
      <c r="Q62" s="51"/>
      <c r="R62" s="51"/>
      <c r="S62" s="51"/>
      <c r="T62" s="51"/>
      <c r="U62" s="51"/>
      <c r="V62" s="51"/>
      <c r="W62" s="51"/>
      <c r="X62" s="51"/>
      <c r="Y62" s="51"/>
      <c r="Z62" s="54"/>
      <c r="AA62" s="51"/>
      <c r="AB62" s="51"/>
      <c r="AC62" s="51"/>
      <c r="AD62" s="51"/>
      <c r="AE62" s="51"/>
      <c r="AF62" s="51"/>
      <c r="AG62" s="51"/>
      <c r="AH62" s="51"/>
      <c r="AI62" s="51"/>
      <c r="AJ62" s="54"/>
      <c r="AK62" s="51"/>
      <c r="AL62" s="51"/>
      <c r="AM62" s="51"/>
      <c r="AN62" s="51"/>
      <c r="AO62" s="51"/>
      <c r="AP62" s="51"/>
      <c r="AQ62" s="51"/>
      <c r="AR62" s="51"/>
      <c r="AS62" s="51"/>
      <c r="AT62" s="54"/>
      <c r="AU62" s="51"/>
      <c r="AV62" s="51"/>
      <c r="AW62" s="51"/>
      <c r="AX62" s="51"/>
      <c r="AY62" s="51"/>
      <c r="AZ62" s="51"/>
      <c r="BA62" s="51"/>
      <c r="BB62" s="51"/>
      <c r="BC62" s="51"/>
      <c r="BD62" s="54"/>
      <c r="BE62" s="51"/>
      <c r="BF62" s="51"/>
      <c r="BG62" s="51"/>
      <c r="BH62" s="51"/>
      <c r="BI62" s="51"/>
      <c r="BJ62" s="51"/>
      <c r="BK62" s="51"/>
      <c r="BL62" s="51"/>
      <c r="BM62" s="51"/>
      <c r="BN62" s="54"/>
      <c r="BO62" s="51"/>
      <c r="BP62" s="51"/>
      <c r="BQ62" s="51"/>
      <c r="BR62" s="51"/>
      <c r="BS62" s="51"/>
      <c r="BT62" s="51"/>
      <c r="BU62" s="51"/>
      <c r="BV62" s="51"/>
      <c r="BW62" s="51"/>
      <c r="BX62" s="54"/>
      <c r="BY62" s="51"/>
      <c r="BZ62" s="51"/>
      <c r="CA62" s="51"/>
      <c r="CB62" s="51"/>
      <c r="CC62" s="51"/>
      <c r="CD62" s="51"/>
      <c r="CE62" s="51"/>
      <c r="CF62" s="51"/>
      <c r="CG62" s="51"/>
      <c r="CH62" s="54"/>
      <c r="CI62" s="51"/>
      <c r="CJ62" s="51"/>
      <c r="CK62" s="51"/>
      <c r="CL62" s="51"/>
      <c r="CM62" s="51"/>
      <c r="CN62" s="51"/>
      <c r="CO62" s="51"/>
      <c r="CP62" s="51"/>
      <c r="CQ62" s="51"/>
      <c r="CR62" s="54"/>
      <c r="CS62" s="51"/>
      <c r="CT62" s="51"/>
      <c r="CU62" s="51"/>
      <c r="CV62" s="51"/>
      <c r="CW62" s="51"/>
      <c r="CX62" s="51"/>
    </row>
    <row r="63" spans="1:128" ht="12.75" customHeight="1">
      <c r="A63" s="55"/>
      <c r="B63" s="56"/>
      <c r="C63" s="57"/>
      <c r="D63" s="57"/>
      <c r="E63" s="58"/>
      <c r="F63" s="57"/>
      <c r="G63" s="57"/>
      <c r="H63" s="57"/>
      <c r="I63" s="57"/>
      <c r="J63" s="58"/>
      <c r="K63" s="55"/>
      <c r="L63" s="57"/>
      <c r="M63" s="57"/>
      <c r="N63" s="57"/>
      <c r="O63" s="58"/>
      <c r="P63" s="57"/>
      <c r="Q63" s="57"/>
      <c r="R63" s="57"/>
      <c r="S63" s="57"/>
      <c r="T63" s="58"/>
      <c r="U63" s="55"/>
      <c r="V63" s="57"/>
      <c r="W63" s="57"/>
      <c r="X63" s="57"/>
      <c r="Y63" s="58"/>
      <c r="Z63" s="57"/>
      <c r="AA63" s="57"/>
      <c r="AB63" s="57"/>
      <c r="AC63" s="57"/>
      <c r="AD63" s="58"/>
      <c r="AE63" s="55"/>
      <c r="AF63" s="57"/>
      <c r="AG63" s="57"/>
      <c r="AH63" s="57"/>
      <c r="AI63" s="58"/>
      <c r="AJ63" s="57"/>
      <c r="AK63" s="57"/>
      <c r="AL63" s="57"/>
      <c r="AM63" s="57"/>
      <c r="AN63" s="58"/>
      <c r="AO63" s="55"/>
      <c r="AP63" s="57"/>
      <c r="AQ63" s="57"/>
      <c r="AR63" s="57"/>
      <c r="AS63" s="58"/>
      <c r="AT63" s="57"/>
      <c r="AU63" s="57"/>
      <c r="AV63" s="57"/>
      <c r="AW63" s="57"/>
      <c r="AX63" s="58"/>
      <c r="AY63" s="55"/>
      <c r="AZ63" s="57"/>
      <c r="BA63" s="57"/>
      <c r="BB63" s="57"/>
      <c r="BC63" s="58"/>
      <c r="BD63" s="57"/>
      <c r="BE63" s="57"/>
      <c r="BF63" s="57"/>
      <c r="BG63" s="57"/>
      <c r="BH63" s="58"/>
      <c r="BI63" s="55"/>
      <c r="BJ63" s="57"/>
      <c r="BK63" s="57"/>
      <c r="BL63" s="57"/>
      <c r="BM63" s="58"/>
      <c r="BN63" s="57"/>
      <c r="BO63" s="57"/>
      <c r="BP63" s="57"/>
      <c r="BQ63" s="57"/>
      <c r="BR63" s="58"/>
      <c r="BS63" s="55"/>
      <c r="BT63" s="57"/>
      <c r="BU63" s="57"/>
      <c r="BV63" s="57"/>
      <c r="BW63" s="58"/>
      <c r="BX63" s="57"/>
      <c r="BY63" s="57"/>
      <c r="BZ63" s="57"/>
      <c r="CA63" s="57"/>
      <c r="CB63" s="58"/>
      <c r="CC63" s="55"/>
      <c r="CD63" s="57"/>
      <c r="CE63" s="57"/>
      <c r="CF63" s="57"/>
      <c r="CG63" s="58"/>
      <c r="CH63" s="57"/>
      <c r="CI63" s="57"/>
      <c r="CJ63" s="57"/>
      <c r="CK63" s="57"/>
      <c r="CL63" s="58"/>
      <c r="CM63" s="55"/>
      <c r="CN63" s="57"/>
      <c r="CO63" s="57"/>
      <c r="CP63" s="57"/>
      <c r="CQ63" s="58"/>
      <c r="CR63" s="57"/>
      <c r="CS63" s="57"/>
      <c r="CT63" s="57"/>
      <c r="CU63" s="57"/>
      <c r="CV63" s="58"/>
      <c r="CW63" s="59"/>
      <c r="CX63" s="51"/>
    </row>
    <row r="64" spans="1:128" ht="12.75" customHeight="1">
      <c r="A64" s="60"/>
      <c r="B64" s="61"/>
      <c r="C64" s="62"/>
      <c r="D64" s="62"/>
      <c r="E64" s="63"/>
      <c r="F64" s="62"/>
      <c r="G64" s="62"/>
      <c r="H64" s="62"/>
      <c r="I64" s="62"/>
      <c r="J64" s="63"/>
      <c r="K64" s="60"/>
      <c r="L64" s="62"/>
      <c r="M64" s="62"/>
      <c r="N64" s="62"/>
      <c r="O64" s="63"/>
      <c r="P64" s="62"/>
      <c r="Q64" s="62"/>
      <c r="R64" s="62"/>
      <c r="S64" s="62"/>
      <c r="T64" s="63"/>
      <c r="U64" s="60"/>
      <c r="V64" s="62"/>
      <c r="W64" s="62"/>
      <c r="X64" s="62"/>
      <c r="Y64" s="63"/>
      <c r="Z64" s="62"/>
      <c r="AA64" s="62"/>
      <c r="AB64" s="62"/>
      <c r="AC64" s="62"/>
      <c r="AD64" s="63"/>
      <c r="AE64" s="60"/>
      <c r="AF64" s="62"/>
      <c r="AG64" s="62"/>
      <c r="AH64" s="62"/>
      <c r="AI64" s="63"/>
      <c r="AJ64" s="62"/>
      <c r="AK64" s="62"/>
      <c r="AL64" s="62"/>
      <c r="AM64" s="62"/>
      <c r="AN64" s="63"/>
      <c r="AO64" s="60"/>
      <c r="AP64" s="62"/>
      <c r="AQ64" s="62"/>
      <c r="AR64" s="62"/>
      <c r="AS64" s="63"/>
      <c r="AT64" s="62"/>
      <c r="AU64" s="62"/>
      <c r="AV64" s="62"/>
      <c r="AW64" s="62"/>
      <c r="AX64" s="63"/>
      <c r="AY64" s="60"/>
      <c r="AZ64" s="62"/>
      <c r="BA64" s="62"/>
      <c r="BB64" s="62"/>
      <c r="BC64" s="63"/>
      <c r="BD64" s="62"/>
      <c r="BE64" s="62"/>
      <c r="BF64" s="62"/>
      <c r="BG64" s="62"/>
      <c r="BH64" s="63"/>
      <c r="BI64" s="60"/>
      <c r="BJ64" s="62"/>
      <c r="BK64" s="62"/>
      <c r="BL64" s="62"/>
      <c r="BM64" s="63"/>
      <c r="BN64" s="62"/>
      <c r="BO64" s="62"/>
      <c r="BP64" s="62"/>
      <c r="BQ64" s="62"/>
      <c r="BR64" s="63"/>
      <c r="BS64" s="60"/>
      <c r="BT64" s="62"/>
      <c r="BU64" s="62"/>
      <c r="BV64" s="62"/>
      <c r="BW64" s="63"/>
      <c r="BX64" s="62"/>
      <c r="BY64" s="62"/>
      <c r="BZ64" s="62"/>
      <c r="CA64" s="62"/>
      <c r="CB64" s="63"/>
      <c r="CC64" s="60"/>
      <c r="CD64" s="62"/>
      <c r="CE64" s="62"/>
      <c r="CF64" s="62"/>
      <c r="CG64" s="63"/>
      <c r="CH64" s="62"/>
      <c r="CI64" s="62"/>
      <c r="CJ64" s="62"/>
      <c r="CK64" s="62"/>
      <c r="CL64" s="63"/>
      <c r="CM64" s="60"/>
      <c r="CN64" s="62"/>
      <c r="CO64" s="62"/>
      <c r="CP64" s="62"/>
      <c r="CQ64" s="63"/>
      <c r="CR64" s="62"/>
      <c r="CS64" s="62"/>
      <c r="CT64" s="62"/>
      <c r="CU64" s="62"/>
      <c r="CV64" s="63"/>
      <c r="CW64" s="59"/>
      <c r="CX64" s="51"/>
    </row>
    <row r="65" spans="1:102" ht="4.5" customHeight="1">
      <c r="A65" s="51"/>
      <c r="B65" s="51"/>
      <c r="C65" s="51"/>
      <c r="D65" s="51"/>
      <c r="E65" s="51"/>
      <c r="F65" s="54"/>
      <c r="G65" s="51"/>
      <c r="H65" s="51"/>
      <c r="I65" s="51"/>
      <c r="J65" s="51"/>
      <c r="K65" s="51"/>
      <c r="L65" s="51"/>
      <c r="M65" s="51"/>
      <c r="N65" s="51"/>
      <c r="O65" s="51"/>
      <c r="P65" s="54"/>
      <c r="Q65" s="51"/>
      <c r="R65" s="51"/>
      <c r="S65" s="51"/>
      <c r="T65" s="51"/>
      <c r="U65" s="51"/>
      <c r="V65" s="51"/>
      <c r="W65" s="51"/>
      <c r="X65" s="51"/>
      <c r="Y65" s="51"/>
      <c r="Z65" s="54"/>
      <c r="AA65" s="51"/>
      <c r="AB65" s="51"/>
      <c r="AC65" s="51"/>
      <c r="AD65" s="51"/>
      <c r="AE65" s="51"/>
      <c r="AF65" s="51"/>
      <c r="AG65" s="51"/>
      <c r="AH65" s="51"/>
      <c r="AI65" s="51"/>
      <c r="AJ65" s="54"/>
      <c r="AK65" s="51"/>
      <c r="AL65" s="51"/>
      <c r="AM65" s="51"/>
      <c r="AN65" s="51"/>
      <c r="AO65" s="51"/>
      <c r="AP65" s="51"/>
      <c r="AQ65" s="51"/>
      <c r="AR65" s="51"/>
      <c r="AS65" s="51"/>
      <c r="AT65" s="54"/>
      <c r="AU65" s="51"/>
      <c r="AV65" s="51"/>
      <c r="AW65" s="51"/>
      <c r="AX65" s="51"/>
      <c r="AY65" s="51"/>
      <c r="AZ65" s="51"/>
      <c r="BA65" s="51"/>
      <c r="BB65" s="51"/>
      <c r="BC65" s="51"/>
      <c r="BD65" s="54"/>
      <c r="BE65" s="51"/>
      <c r="BF65" s="51"/>
      <c r="BG65" s="51"/>
      <c r="BH65" s="51"/>
      <c r="BI65" s="51"/>
      <c r="BJ65" s="51"/>
      <c r="BK65" s="51"/>
      <c r="BL65" s="51"/>
      <c r="BM65" s="51"/>
      <c r="BN65" s="54"/>
      <c r="BO65" s="51"/>
      <c r="BP65" s="51"/>
      <c r="BQ65" s="51"/>
      <c r="BR65" s="51"/>
      <c r="BS65" s="51"/>
      <c r="BT65" s="51"/>
      <c r="BU65" s="51"/>
      <c r="BV65" s="51"/>
      <c r="BW65" s="51"/>
      <c r="BX65" s="54"/>
      <c r="BY65" s="51"/>
      <c r="BZ65" s="51"/>
      <c r="CA65" s="51"/>
      <c r="CB65" s="51"/>
      <c r="CC65" s="51"/>
      <c r="CD65" s="51"/>
      <c r="CE65" s="51"/>
      <c r="CF65" s="51"/>
      <c r="CG65" s="51"/>
      <c r="CH65" s="54"/>
      <c r="CI65" s="51"/>
      <c r="CJ65" s="51"/>
      <c r="CK65" s="51"/>
      <c r="CL65" s="51"/>
      <c r="CM65" s="51"/>
      <c r="CN65" s="51"/>
      <c r="CO65" s="51"/>
      <c r="CP65" s="51"/>
      <c r="CQ65" s="51"/>
      <c r="CR65" s="54"/>
      <c r="CS65" s="51"/>
      <c r="CT65" s="51"/>
      <c r="CU65" s="51"/>
      <c r="CV65" s="51"/>
      <c r="CW65" s="51"/>
      <c r="CX65" s="51"/>
    </row>
    <row r="66" spans="1:102" ht="12.7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</row>
    <row r="67" spans="1:102" ht="12.75" customHeight="1">
      <c r="A67" s="51"/>
      <c r="B67" s="67">
        <f t="shared" ref="B67:AF67" ca="1" si="2">B9</f>
        <v>5</v>
      </c>
      <c r="C67" s="68">
        <f t="shared" si="2"/>
        <v>0</v>
      </c>
      <c r="D67" s="68">
        <f t="shared" si="2"/>
        <v>0</v>
      </c>
      <c r="E67" s="68">
        <f t="shared" si="2"/>
        <v>0</v>
      </c>
      <c r="F67" s="68">
        <f t="shared" si="2"/>
        <v>0</v>
      </c>
      <c r="G67" s="69">
        <f t="shared" si="2"/>
        <v>0</v>
      </c>
      <c r="H67" s="51"/>
      <c r="I67" s="51"/>
      <c r="J67" s="51"/>
      <c r="K67" s="51"/>
      <c r="L67" s="51"/>
      <c r="M67" s="67">
        <f t="shared" ca="1" si="2"/>
        <v>18</v>
      </c>
      <c r="N67" s="68">
        <f t="shared" si="2"/>
        <v>0</v>
      </c>
      <c r="O67" s="68">
        <f t="shared" si="2"/>
        <v>0</v>
      </c>
      <c r="P67" s="68">
        <f t="shared" si="2"/>
        <v>0</v>
      </c>
      <c r="Q67" s="68">
        <f t="shared" si="2"/>
        <v>0</v>
      </c>
      <c r="R67" s="69">
        <f t="shared" si="2"/>
        <v>0</v>
      </c>
      <c r="S67" s="51"/>
      <c r="T67" s="51"/>
      <c r="U67" s="51"/>
      <c r="V67" s="67">
        <f t="shared" ca="1" si="2"/>
        <v>27</v>
      </c>
      <c r="W67" s="68">
        <f t="shared" si="2"/>
        <v>0</v>
      </c>
      <c r="X67" s="68">
        <f t="shared" si="2"/>
        <v>0</v>
      </c>
      <c r="Y67" s="68">
        <f t="shared" si="2"/>
        <v>0</v>
      </c>
      <c r="Z67" s="68">
        <f t="shared" si="2"/>
        <v>0</v>
      </c>
      <c r="AA67" s="69">
        <f t="shared" si="2"/>
        <v>0</v>
      </c>
      <c r="AB67" s="51"/>
      <c r="AC67" s="51"/>
      <c r="AD67" s="51"/>
      <c r="AE67" s="67">
        <f t="shared" ca="1" si="2"/>
        <v>36</v>
      </c>
      <c r="AF67" s="68">
        <f t="shared" si="2"/>
        <v>0</v>
      </c>
      <c r="AG67" s="68">
        <f t="shared" ref="AG67:BC67" si="3">AG9</f>
        <v>0</v>
      </c>
      <c r="AH67" s="68">
        <f t="shared" si="3"/>
        <v>0</v>
      </c>
      <c r="AI67" s="68">
        <f t="shared" si="3"/>
        <v>0</v>
      </c>
      <c r="AJ67" s="69">
        <f t="shared" si="3"/>
        <v>0</v>
      </c>
      <c r="AK67" s="51"/>
      <c r="AL67" s="51"/>
      <c r="AM67" s="51"/>
      <c r="AN67" s="51"/>
      <c r="AO67" s="67">
        <f t="shared" ca="1" si="3"/>
        <v>46</v>
      </c>
      <c r="AP67" s="68">
        <f t="shared" si="3"/>
        <v>0</v>
      </c>
      <c r="AQ67" s="68">
        <f t="shared" si="3"/>
        <v>0</v>
      </c>
      <c r="AR67" s="68">
        <f t="shared" si="3"/>
        <v>0</v>
      </c>
      <c r="AS67" s="68">
        <f t="shared" si="3"/>
        <v>0</v>
      </c>
      <c r="AT67" s="69">
        <f t="shared" si="3"/>
        <v>0</v>
      </c>
      <c r="AU67" s="51"/>
      <c r="AV67" s="51"/>
      <c r="AW67" s="51"/>
      <c r="AX67" s="67">
        <f t="shared" ca="1" si="3"/>
        <v>55</v>
      </c>
      <c r="AY67" s="68">
        <f t="shared" si="3"/>
        <v>0</v>
      </c>
      <c r="AZ67" s="68">
        <f t="shared" si="3"/>
        <v>0</v>
      </c>
      <c r="BA67" s="68">
        <f t="shared" si="3"/>
        <v>0</v>
      </c>
      <c r="BB67" s="68">
        <f t="shared" si="3"/>
        <v>0</v>
      </c>
      <c r="BC67" s="69">
        <f t="shared" si="3"/>
        <v>0</v>
      </c>
      <c r="BD67" s="51"/>
      <c r="BE67" s="51"/>
      <c r="BF67" s="51"/>
      <c r="BG67" s="51"/>
      <c r="BH67" s="51"/>
      <c r="BI67" s="51"/>
      <c r="BJ67" s="51"/>
      <c r="BK67" s="51"/>
      <c r="BL67" s="51"/>
      <c r="BM67" s="67">
        <f t="shared" ref="BM67:CM67" ca="1" si="4">BM9</f>
        <v>70</v>
      </c>
      <c r="BN67" s="68">
        <f t="shared" si="4"/>
        <v>0</v>
      </c>
      <c r="BO67" s="68">
        <f t="shared" si="4"/>
        <v>0</v>
      </c>
      <c r="BP67" s="68">
        <f t="shared" si="4"/>
        <v>0</v>
      </c>
      <c r="BQ67" s="68">
        <f t="shared" si="4"/>
        <v>0</v>
      </c>
      <c r="BR67" s="69">
        <f t="shared" si="4"/>
        <v>0</v>
      </c>
      <c r="BS67" s="51"/>
      <c r="BT67" s="51"/>
      <c r="BU67" s="51"/>
      <c r="BV67" s="51"/>
      <c r="BW67" s="51"/>
      <c r="BX67" s="51"/>
      <c r="BY67" s="67">
        <f t="shared" ca="1" si="4"/>
        <v>82</v>
      </c>
      <c r="BZ67" s="68">
        <f t="shared" si="4"/>
        <v>0</v>
      </c>
      <c r="CA67" s="68">
        <f t="shared" si="4"/>
        <v>0</v>
      </c>
      <c r="CB67" s="68">
        <f t="shared" si="4"/>
        <v>0</v>
      </c>
      <c r="CC67" s="68">
        <f t="shared" si="4"/>
        <v>0</v>
      </c>
      <c r="CD67" s="69">
        <f t="shared" si="4"/>
        <v>0</v>
      </c>
      <c r="CE67" s="51"/>
      <c r="CF67" s="51"/>
      <c r="CG67" s="51"/>
      <c r="CH67" s="67">
        <f t="shared" ca="1" si="4"/>
        <v>91</v>
      </c>
      <c r="CI67" s="68">
        <f t="shared" si="4"/>
        <v>0</v>
      </c>
      <c r="CJ67" s="68">
        <f t="shared" si="4"/>
        <v>0</v>
      </c>
      <c r="CK67" s="68">
        <f t="shared" si="4"/>
        <v>0</v>
      </c>
      <c r="CL67" s="68">
        <f t="shared" si="4"/>
        <v>0</v>
      </c>
      <c r="CM67" s="69">
        <f t="shared" si="4"/>
        <v>0</v>
      </c>
      <c r="CN67" s="51"/>
      <c r="CO67" s="51"/>
      <c r="CP67" s="51"/>
      <c r="CQ67" s="51"/>
      <c r="CR67" s="51"/>
      <c r="CS67" s="67">
        <f t="shared" ref="CS67:CX67" ca="1" si="5">CS9</f>
        <v>103</v>
      </c>
      <c r="CT67" s="68">
        <f t="shared" si="5"/>
        <v>0</v>
      </c>
      <c r="CU67" s="68">
        <f t="shared" si="5"/>
        <v>0</v>
      </c>
      <c r="CV67" s="68">
        <f t="shared" si="5"/>
        <v>0</v>
      </c>
      <c r="CW67" s="68">
        <f t="shared" si="5"/>
        <v>0</v>
      </c>
      <c r="CX67" s="69">
        <f t="shared" si="5"/>
        <v>0</v>
      </c>
    </row>
    <row r="68" spans="1:102" ht="12.75" customHeight="1">
      <c r="A68" s="51"/>
      <c r="B68" s="73">
        <f t="shared" ref="B68:AF68" si="6">B10</f>
        <v>0</v>
      </c>
      <c r="C68" s="74">
        <f t="shared" si="6"/>
        <v>0</v>
      </c>
      <c r="D68" s="74">
        <f t="shared" si="6"/>
        <v>0</v>
      </c>
      <c r="E68" s="74">
        <f t="shared" si="6"/>
        <v>0</v>
      </c>
      <c r="F68" s="74">
        <f t="shared" si="6"/>
        <v>0</v>
      </c>
      <c r="G68" s="75">
        <f t="shared" si="6"/>
        <v>0</v>
      </c>
      <c r="H68" s="51"/>
      <c r="I68" s="51"/>
      <c r="J68" s="51"/>
      <c r="K68" s="51"/>
      <c r="L68" s="51"/>
      <c r="M68" s="73">
        <f t="shared" si="6"/>
        <v>0</v>
      </c>
      <c r="N68" s="74">
        <f t="shared" si="6"/>
        <v>0</v>
      </c>
      <c r="O68" s="74">
        <f t="shared" si="6"/>
        <v>0</v>
      </c>
      <c r="P68" s="74">
        <f t="shared" si="6"/>
        <v>0</v>
      </c>
      <c r="Q68" s="74">
        <f t="shared" si="6"/>
        <v>0</v>
      </c>
      <c r="R68" s="75">
        <f t="shared" si="6"/>
        <v>0</v>
      </c>
      <c r="S68" s="51"/>
      <c r="T68" s="51"/>
      <c r="U68" s="51"/>
      <c r="V68" s="73">
        <f t="shared" si="6"/>
        <v>0</v>
      </c>
      <c r="W68" s="74">
        <f t="shared" si="6"/>
        <v>0</v>
      </c>
      <c r="X68" s="74">
        <f t="shared" si="6"/>
        <v>0</v>
      </c>
      <c r="Y68" s="74">
        <f t="shared" si="6"/>
        <v>0</v>
      </c>
      <c r="Z68" s="74">
        <f t="shared" si="6"/>
        <v>0</v>
      </c>
      <c r="AA68" s="75">
        <f t="shared" si="6"/>
        <v>0</v>
      </c>
      <c r="AB68" s="51"/>
      <c r="AC68" s="51"/>
      <c r="AD68" s="51"/>
      <c r="AE68" s="73">
        <f t="shared" si="6"/>
        <v>0</v>
      </c>
      <c r="AF68" s="74">
        <f t="shared" si="6"/>
        <v>0</v>
      </c>
      <c r="AG68" s="74">
        <f t="shared" ref="AG68:BC68" si="7">AG10</f>
        <v>0</v>
      </c>
      <c r="AH68" s="74">
        <f t="shared" si="7"/>
        <v>0</v>
      </c>
      <c r="AI68" s="74">
        <f t="shared" si="7"/>
        <v>0</v>
      </c>
      <c r="AJ68" s="75">
        <f t="shared" si="7"/>
        <v>0</v>
      </c>
      <c r="AK68" s="51"/>
      <c r="AL68" s="51"/>
      <c r="AM68" s="51"/>
      <c r="AN68" s="51"/>
      <c r="AO68" s="73">
        <f t="shared" si="7"/>
        <v>0</v>
      </c>
      <c r="AP68" s="74">
        <f t="shared" si="7"/>
        <v>0</v>
      </c>
      <c r="AQ68" s="74">
        <f t="shared" si="7"/>
        <v>0</v>
      </c>
      <c r="AR68" s="74">
        <f t="shared" si="7"/>
        <v>0</v>
      </c>
      <c r="AS68" s="74">
        <f t="shared" si="7"/>
        <v>0</v>
      </c>
      <c r="AT68" s="75">
        <f t="shared" si="7"/>
        <v>0</v>
      </c>
      <c r="AU68" s="51"/>
      <c r="AV68" s="51"/>
      <c r="AW68" s="51"/>
      <c r="AX68" s="73">
        <f t="shared" si="7"/>
        <v>0</v>
      </c>
      <c r="AY68" s="74">
        <f t="shared" si="7"/>
        <v>0</v>
      </c>
      <c r="AZ68" s="74">
        <f t="shared" si="7"/>
        <v>0</v>
      </c>
      <c r="BA68" s="74">
        <f t="shared" si="7"/>
        <v>0</v>
      </c>
      <c r="BB68" s="74">
        <f t="shared" si="7"/>
        <v>0</v>
      </c>
      <c r="BC68" s="75">
        <f t="shared" si="7"/>
        <v>0</v>
      </c>
      <c r="BD68" s="51"/>
      <c r="BE68" s="51"/>
      <c r="BF68" s="51"/>
      <c r="BG68" s="51"/>
      <c r="BH68" s="51"/>
      <c r="BI68" s="51"/>
      <c r="BJ68" s="51"/>
      <c r="BK68" s="51"/>
      <c r="BL68" s="51"/>
      <c r="BM68" s="73">
        <f t="shared" ref="BM68:CM68" si="8">BM10</f>
        <v>0</v>
      </c>
      <c r="BN68" s="74">
        <f t="shared" si="8"/>
        <v>0</v>
      </c>
      <c r="BO68" s="74">
        <f t="shared" si="8"/>
        <v>0</v>
      </c>
      <c r="BP68" s="74">
        <f t="shared" si="8"/>
        <v>0</v>
      </c>
      <c r="BQ68" s="74">
        <f t="shared" si="8"/>
        <v>0</v>
      </c>
      <c r="BR68" s="75">
        <f t="shared" si="8"/>
        <v>0</v>
      </c>
      <c r="BS68" s="51"/>
      <c r="BT68" s="51"/>
      <c r="BU68" s="51"/>
      <c r="BV68" s="51"/>
      <c r="BW68" s="51"/>
      <c r="BX68" s="51"/>
      <c r="BY68" s="73">
        <f t="shared" si="8"/>
        <v>0</v>
      </c>
      <c r="BZ68" s="74">
        <f t="shared" si="8"/>
        <v>0</v>
      </c>
      <c r="CA68" s="74">
        <f t="shared" si="8"/>
        <v>0</v>
      </c>
      <c r="CB68" s="74">
        <f t="shared" si="8"/>
        <v>0</v>
      </c>
      <c r="CC68" s="74">
        <f t="shared" si="8"/>
        <v>0</v>
      </c>
      <c r="CD68" s="75">
        <f t="shared" si="8"/>
        <v>0</v>
      </c>
      <c r="CE68" s="51"/>
      <c r="CF68" s="51"/>
      <c r="CG68" s="51"/>
      <c r="CH68" s="73">
        <f t="shared" si="8"/>
        <v>0</v>
      </c>
      <c r="CI68" s="74">
        <f t="shared" si="8"/>
        <v>0</v>
      </c>
      <c r="CJ68" s="74">
        <f t="shared" si="8"/>
        <v>0</v>
      </c>
      <c r="CK68" s="74">
        <f t="shared" si="8"/>
        <v>0</v>
      </c>
      <c r="CL68" s="74">
        <f t="shared" si="8"/>
        <v>0</v>
      </c>
      <c r="CM68" s="75">
        <f t="shared" si="8"/>
        <v>0</v>
      </c>
      <c r="CN68" s="51"/>
      <c r="CO68" s="51"/>
      <c r="CP68" s="51"/>
      <c r="CQ68" s="51"/>
      <c r="CR68" s="51"/>
      <c r="CS68" s="73">
        <f t="shared" ref="CS68:CX68" si="9">CS10</f>
        <v>0</v>
      </c>
      <c r="CT68" s="74">
        <f t="shared" si="9"/>
        <v>0</v>
      </c>
      <c r="CU68" s="74">
        <f t="shared" si="9"/>
        <v>0</v>
      </c>
      <c r="CV68" s="74">
        <f t="shared" si="9"/>
        <v>0</v>
      </c>
      <c r="CW68" s="74">
        <f t="shared" si="9"/>
        <v>0</v>
      </c>
      <c r="CX68" s="75">
        <f t="shared" si="9"/>
        <v>0</v>
      </c>
    </row>
    <row r="69" spans="1:102" ht="12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</row>
    <row r="70" spans="1:102" ht="12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</row>
    <row r="71" spans="1:102" ht="12.7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</row>
    <row r="72" spans="1:102" ht="12.75" customHeight="1">
      <c r="A72" s="51"/>
      <c r="B72" s="52" t="str">
        <f t="shared" ref="B72" si="10">B14</f>
        <v>B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3">
        <f t="shared" ref="AK72:BB72" ca="1" si="11">AK14</f>
        <v>49</v>
      </c>
      <c r="AL72" s="53">
        <f t="shared" si="11"/>
        <v>0</v>
      </c>
      <c r="AM72" s="53">
        <f t="shared" si="11"/>
        <v>0</v>
      </c>
      <c r="AN72" s="53">
        <f t="shared" si="11"/>
        <v>0</v>
      </c>
      <c r="AO72" s="53">
        <f t="shared" si="11"/>
        <v>0</v>
      </c>
      <c r="AP72" s="53">
        <f t="shared" si="11"/>
        <v>0</v>
      </c>
      <c r="AQ72" s="53">
        <f t="shared" si="11"/>
        <v>0</v>
      </c>
      <c r="AR72" s="53">
        <f t="shared" si="11"/>
        <v>0</v>
      </c>
      <c r="AS72" s="51"/>
      <c r="AT72" s="51"/>
      <c r="AU72" s="53">
        <f t="shared" ca="1" si="11"/>
        <v>59</v>
      </c>
      <c r="AV72" s="53">
        <f t="shared" si="11"/>
        <v>0</v>
      </c>
      <c r="AW72" s="53">
        <f t="shared" si="11"/>
        <v>0</v>
      </c>
      <c r="AX72" s="53">
        <f t="shared" si="11"/>
        <v>0</v>
      </c>
      <c r="AY72" s="53">
        <f t="shared" si="11"/>
        <v>0</v>
      </c>
      <c r="AZ72" s="53">
        <f t="shared" si="11"/>
        <v>0</v>
      </c>
      <c r="BA72" s="53">
        <f t="shared" si="11"/>
        <v>0</v>
      </c>
      <c r="BB72" s="53">
        <f t="shared" si="11"/>
        <v>0</v>
      </c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</row>
    <row r="73" spans="1:102" ht="12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</row>
    <row r="74" spans="1:102" ht="4.5" customHeight="1">
      <c r="A74" s="51"/>
      <c r="B74" s="51"/>
      <c r="C74" s="51"/>
      <c r="D74" s="51"/>
      <c r="E74" s="51"/>
      <c r="F74" s="54"/>
      <c r="G74" s="51"/>
      <c r="H74" s="51"/>
      <c r="I74" s="51"/>
      <c r="J74" s="51"/>
      <c r="K74" s="51"/>
      <c r="L74" s="51"/>
      <c r="M74" s="51"/>
      <c r="N74" s="51"/>
      <c r="O74" s="51"/>
      <c r="P74" s="54"/>
      <c r="Q74" s="51"/>
      <c r="R74" s="51"/>
      <c r="S74" s="51"/>
      <c r="T74" s="51"/>
      <c r="U74" s="51"/>
      <c r="V74" s="51"/>
      <c r="W74" s="51"/>
      <c r="X74" s="51"/>
      <c r="Y74" s="51"/>
      <c r="Z74" s="54"/>
      <c r="AA74" s="51"/>
      <c r="AB74" s="51"/>
      <c r="AC74" s="51"/>
      <c r="AD74" s="51"/>
      <c r="AE74" s="51"/>
      <c r="AF74" s="51"/>
      <c r="AG74" s="51"/>
      <c r="AH74" s="51"/>
      <c r="AI74" s="51"/>
      <c r="AJ74" s="54"/>
      <c r="AK74" s="51"/>
      <c r="AL74" s="51"/>
      <c r="AM74" s="51"/>
      <c r="AN74" s="51"/>
      <c r="AO74" s="51"/>
      <c r="AP74" s="51"/>
      <c r="AQ74" s="51"/>
      <c r="AR74" s="51"/>
      <c r="AS74" s="51"/>
      <c r="AT74" s="54"/>
      <c r="AU74" s="51"/>
      <c r="AV74" s="51"/>
      <c r="AW74" s="51"/>
      <c r="AX74" s="51"/>
      <c r="AY74" s="51"/>
      <c r="AZ74" s="51"/>
      <c r="BA74" s="51"/>
      <c r="BB74" s="51"/>
      <c r="BC74" s="51"/>
      <c r="BD74" s="54"/>
      <c r="BE74" s="51"/>
      <c r="BF74" s="51"/>
      <c r="BG74" s="51"/>
      <c r="BH74" s="51"/>
      <c r="BI74" s="51"/>
      <c r="BJ74" s="51"/>
      <c r="BK74" s="51"/>
      <c r="BL74" s="51"/>
      <c r="BM74" s="51"/>
      <c r="BN74" s="54"/>
      <c r="BO74" s="51"/>
      <c r="BP74" s="51"/>
      <c r="BQ74" s="51"/>
      <c r="BR74" s="51"/>
      <c r="BS74" s="51"/>
      <c r="BT74" s="51"/>
      <c r="BU74" s="51"/>
      <c r="BV74" s="51"/>
      <c r="BW74" s="51"/>
      <c r="BX74" s="54"/>
      <c r="BY74" s="51"/>
      <c r="BZ74" s="51"/>
      <c r="CA74" s="51"/>
      <c r="CB74" s="51"/>
      <c r="CC74" s="51"/>
      <c r="CD74" s="51"/>
      <c r="CE74" s="51"/>
      <c r="CF74" s="51"/>
      <c r="CG74" s="51"/>
      <c r="CH74" s="54"/>
      <c r="CI74" s="51"/>
      <c r="CJ74" s="51"/>
      <c r="CK74" s="51"/>
      <c r="CL74" s="51"/>
      <c r="CM74" s="51"/>
      <c r="CN74" s="51"/>
      <c r="CO74" s="51"/>
      <c r="CP74" s="51"/>
      <c r="CQ74" s="51"/>
      <c r="CR74" s="54"/>
      <c r="CS74" s="51"/>
      <c r="CT74" s="51"/>
      <c r="CU74" s="51"/>
      <c r="CV74" s="51"/>
      <c r="CW74" s="51"/>
      <c r="CX74" s="51"/>
    </row>
    <row r="75" spans="1:102" ht="12.75" customHeight="1">
      <c r="A75" s="55"/>
      <c r="B75" s="56"/>
      <c r="C75" s="57"/>
      <c r="D75" s="57"/>
      <c r="E75" s="58"/>
      <c r="F75" s="57"/>
      <c r="G75" s="57"/>
      <c r="H75" s="57"/>
      <c r="I75" s="57"/>
      <c r="J75" s="58"/>
      <c r="K75" s="55"/>
      <c r="L75" s="57"/>
      <c r="M75" s="57"/>
      <c r="N75" s="57"/>
      <c r="O75" s="58"/>
      <c r="P75" s="57"/>
      <c r="Q75" s="57"/>
      <c r="R75" s="57"/>
      <c r="S75" s="57"/>
      <c r="T75" s="58"/>
      <c r="U75" s="55"/>
      <c r="V75" s="57"/>
      <c r="W75" s="57"/>
      <c r="X75" s="57"/>
      <c r="Y75" s="58"/>
      <c r="Z75" s="57"/>
      <c r="AA75" s="57"/>
      <c r="AB75" s="57"/>
      <c r="AC75" s="57"/>
      <c r="AD75" s="58"/>
      <c r="AE75" s="55"/>
      <c r="AF75" s="57"/>
      <c r="AG75" s="57"/>
      <c r="AH75" s="57"/>
      <c r="AI75" s="58"/>
      <c r="AJ75" s="57"/>
      <c r="AK75" s="57"/>
      <c r="AL75" s="57"/>
      <c r="AM75" s="57"/>
      <c r="AN75" s="58"/>
      <c r="AO75" s="55"/>
      <c r="AP75" s="57"/>
      <c r="AQ75" s="57"/>
      <c r="AR75" s="57"/>
      <c r="AS75" s="58"/>
      <c r="AT75" s="57"/>
      <c r="AU75" s="57"/>
      <c r="AV75" s="57"/>
      <c r="AW75" s="57"/>
      <c r="AX75" s="58"/>
      <c r="AY75" s="55"/>
      <c r="AZ75" s="57"/>
      <c r="BA75" s="57"/>
      <c r="BB75" s="57"/>
      <c r="BC75" s="58"/>
      <c r="BD75" s="57"/>
      <c r="BE75" s="57"/>
      <c r="BF75" s="57"/>
      <c r="BG75" s="57"/>
      <c r="BH75" s="58"/>
      <c r="BI75" s="55"/>
      <c r="BJ75" s="57"/>
      <c r="BK75" s="57"/>
      <c r="BL75" s="57"/>
      <c r="BM75" s="58"/>
      <c r="BN75" s="57"/>
      <c r="BO75" s="57"/>
      <c r="BP75" s="57"/>
      <c r="BQ75" s="57"/>
      <c r="BR75" s="58"/>
      <c r="BS75" s="55"/>
      <c r="BT75" s="57"/>
      <c r="BU75" s="57"/>
      <c r="BV75" s="57"/>
      <c r="BW75" s="58"/>
      <c r="BX75" s="57"/>
      <c r="BY75" s="57"/>
      <c r="BZ75" s="57"/>
      <c r="CA75" s="57"/>
      <c r="CB75" s="58"/>
      <c r="CC75" s="55"/>
      <c r="CD75" s="57"/>
      <c r="CE75" s="57"/>
      <c r="CF75" s="57"/>
      <c r="CG75" s="58"/>
      <c r="CH75" s="57"/>
      <c r="CI75" s="57"/>
      <c r="CJ75" s="57"/>
      <c r="CK75" s="57"/>
      <c r="CL75" s="58"/>
      <c r="CM75" s="55"/>
      <c r="CN75" s="57"/>
      <c r="CO75" s="57"/>
      <c r="CP75" s="57"/>
      <c r="CQ75" s="58"/>
      <c r="CR75" s="57"/>
      <c r="CS75" s="57"/>
      <c r="CT75" s="57"/>
      <c r="CU75" s="57"/>
      <c r="CV75" s="58"/>
      <c r="CW75" s="59"/>
      <c r="CX75" s="51"/>
    </row>
    <row r="76" spans="1:102" ht="12.75" customHeight="1">
      <c r="A76" s="60"/>
      <c r="B76" s="61"/>
      <c r="C76" s="62"/>
      <c r="D76" s="62"/>
      <c r="E76" s="63"/>
      <c r="F76" s="62"/>
      <c r="G76" s="62"/>
      <c r="H76" s="62"/>
      <c r="I76" s="62"/>
      <c r="J76" s="63"/>
      <c r="K76" s="60"/>
      <c r="L76" s="62"/>
      <c r="M76" s="62"/>
      <c r="N76" s="62"/>
      <c r="O76" s="63"/>
      <c r="P76" s="62"/>
      <c r="Q76" s="62"/>
      <c r="R76" s="62"/>
      <c r="S76" s="62"/>
      <c r="T76" s="63"/>
      <c r="U76" s="60"/>
      <c r="V76" s="62"/>
      <c r="W76" s="62"/>
      <c r="X76" s="62"/>
      <c r="Y76" s="63"/>
      <c r="Z76" s="62"/>
      <c r="AA76" s="62"/>
      <c r="AB76" s="62"/>
      <c r="AC76" s="62"/>
      <c r="AD76" s="63"/>
      <c r="AE76" s="60"/>
      <c r="AF76" s="62"/>
      <c r="AG76" s="62"/>
      <c r="AH76" s="62"/>
      <c r="AI76" s="63"/>
      <c r="AJ76" s="62"/>
      <c r="AK76" s="62"/>
      <c r="AL76" s="62"/>
      <c r="AM76" s="62"/>
      <c r="AN76" s="63"/>
      <c r="AO76" s="60"/>
      <c r="AP76" s="62"/>
      <c r="AQ76" s="62"/>
      <c r="AR76" s="62"/>
      <c r="AS76" s="63"/>
      <c r="AT76" s="62"/>
      <c r="AU76" s="62"/>
      <c r="AV76" s="62"/>
      <c r="AW76" s="62"/>
      <c r="AX76" s="63"/>
      <c r="AY76" s="60"/>
      <c r="AZ76" s="62"/>
      <c r="BA76" s="62"/>
      <c r="BB76" s="62"/>
      <c r="BC76" s="63"/>
      <c r="BD76" s="62"/>
      <c r="BE76" s="62"/>
      <c r="BF76" s="62"/>
      <c r="BG76" s="62"/>
      <c r="BH76" s="63"/>
      <c r="BI76" s="60"/>
      <c r="BJ76" s="62"/>
      <c r="BK76" s="62"/>
      <c r="BL76" s="62"/>
      <c r="BM76" s="63"/>
      <c r="BN76" s="62"/>
      <c r="BO76" s="62"/>
      <c r="BP76" s="62"/>
      <c r="BQ76" s="62"/>
      <c r="BR76" s="63"/>
      <c r="BS76" s="60"/>
      <c r="BT76" s="62"/>
      <c r="BU76" s="62"/>
      <c r="BV76" s="62"/>
      <c r="BW76" s="63"/>
      <c r="BX76" s="62"/>
      <c r="BY76" s="62"/>
      <c r="BZ76" s="62"/>
      <c r="CA76" s="62"/>
      <c r="CB76" s="63"/>
      <c r="CC76" s="60"/>
      <c r="CD76" s="62"/>
      <c r="CE76" s="62"/>
      <c r="CF76" s="62"/>
      <c r="CG76" s="63"/>
      <c r="CH76" s="62"/>
      <c r="CI76" s="62"/>
      <c r="CJ76" s="62"/>
      <c r="CK76" s="62"/>
      <c r="CL76" s="63"/>
      <c r="CM76" s="60"/>
      <c r="CN76" s="62"/>
      <c r="CO76" s="62"/>
      <c r="CP76" s="62"/>
      <c r="CQ76" s="63"/>
      <c r="CR76" s="62"/>
      <c r="CS76" s="62"/>
      <c r="CT76" s="62"/>
      <c r="CU76" s="62"/>
      <c r="CV76" s="63"/>
      <c r="CW76" s="59"/>
      <c r="CX76" s="51"/>
    </row>
    <row r="77" spans="1:102" ht="4.5" customHeight="1">
      <c r="A77" s="51"/>
      <c r="B77" s="51"/>
      <c r="C77" s="51"/>
      <c r="D77" s="51"/>
      <c r="E77" s="51"/>
      <c r="F77" s="54"/>
      <c r="G77" s="51"/>
      <c r="H77" s="51"/>
      <c r="I77" s="51"/>
      <c r="J77" s="51"/>
      <c r="K77" s="51"/>
      <c r="L77" s="51"/>
      <c r="M77" s="51"/>
      <c r="N77" s="51"/>
      <c r="O77" s="51"/>
      <c r="P77" s="54"/>
      <c r="Q77" s="51"/>
      <c r="R77" s="51"/>
      <c r="S77" s="51"/>
      <c r="T77" s="51"/>
      <c r="U77" s="51"/>
      <c r="V77" s="51"/>
      <c r="W77" s="51"/>
      <c r="X77" s="51"/>
      <c r="Y77" s="51"/>
      <c r="Z77" s="54"/>
      <c r="AA77" s="51"/>
      <c r="AB77" s="51"/>
      <c r="AC77" s="51"/>
      <c r="AD77" s="51"/>
      <c r="AE77" s="51"/>
      <c r="AF77" s="51"/>
      <c r="AG77" s="51"/>
      <c r="AH77" s="51"/>
      <c r="AI77" s="51"/>
      <c r="AJ77" s="54"/>
      <c r="AK77" s="51"/>
      <c r="AL77" s="51"/>
      <c r="AM77" s="51"/>
      <c r="AN77" s="51"/>
      <c r="AO77" s="51"/>
      <c r="AP77" s="51"/>
      <c r="AQ77" s="51"/>
      <c r="AR77" s="51"/>
      <c r="AS77" s="51"/>
      <c r="AT77" s="54"/>
      <c r="AU77" s="51"/>
      <c r="AV77" s="51"/>
      <c r="AW77" s="51"/>
      <c r="AX77" s="51"/>
      <c r="AY77" s="51"/>
      <c r="AZ77" s="51"/>
      <c r="BA77" s="51"/>
      <c r="BB77" s="51"/>
      <c r="BC77" s="51"/>
      <c r="BD77" s="54"/>
      <c r="BE77" s="51"/>
      <c r="BF77" s="51"/>
      <c r="BG77" s="51"/>
      <c r="BH77" s="51"/>
      <c r="BI77" s="51"/>
      <c r="BJ77" s="51"/>
      <c r="BK77" s="51"/>
      <c r="BL77" s="51"/>
      <c r="BM77" s="51"/>
      <c r="BN77" s="54"/>
      <c r="BO77" s="51"/>
      <c r="BP77" s="51"/>
      <c r="BQ77" s="51"/>
      <c r="BR77" s="51"/>
      <c r="BS77" s="51"/>
      <c r="BT77" s="51"/>
      <c r="BU77" s="51"/>
      <c r="BV77" s="51"/>
      <c r="BW77" s="51"/>
      <c r="BX77" s="54"/>
      <c r="BY77" s="51"/>
      <c r="BZ77" s="51"/>
      <c r="CA77" s="51"/>
      <c r="CB77" s="51"/>
      <c r="CC77" s="51"/>
      <c r="CD77" s="51"/>
      <c r="CE77" s="51"/>
      <c r="CF77" s="51"/>
      <c r="CG77" s="51"/>
      <c r="CH77" s="54"/>
      <c r="CI77" s="51"/>
      <c r="CJ77" s="51"/>
      <c r="CK77" s="51"/>
      <c r="CL77" s="51"/>
      <c r="CM77" s="51"/>
      <c r="CN77" s="51"/>
      <c r="CO77" s="51"/>
      <c r="CP77" s="51"/>
      <c r="CQ77" s="51"/>
      <c r="CR77" s="54"/>
      <c r="CS77" s="51"/>
      <c r="CT77" s="51"/>
      <c r="CU77" s="51"/>
      <c r="CV77" s="51"/>
      <c r="CW77" s="51"/>
      <c r="CX77" s="51"/>
    </row>
    <row r="78" spans="1:102" ht="12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</row>
    <row r="79" spans="1:102" ht="12.75" customHeight="1">
      <c r="A79" s="51"/>
      <c r="B79" s="67">
        <f t="shared" ref="B79:AF79" ca="1" si="12">B21</f>
        <v>11</v>
      </c>
      <c r="C79" s="68">
        <f t="shared" si="12"/>
        <v>0</v>
      </c>
      <c r="D79" s="68">
        <f t="shared" si="12"/>
        <v>0</v>
      </c>
      <c r="E79" s="68">
        <f t="shared" si="12"/>
        <v>0</v>
      </c>
      <c r="F79" s="68">
        <f t="shared" si="12"/>
        <v>0</v>
      </c>
      <c r="G79" s="69">
        <f t="shared" si="12"/>
        <v>0</v>
      </c>
      <c r="H79" s="79"/>
      <c r="I79" s="67">
        <f t="shared" ca="1" si="12"/>
        <v>18</v>
      </c>
      <c r="J79" s="68">
        <f t="shared" si="12"/>
        <v>0</v>
      </c>
      <c r="K79" s="68">
        <f t="shared" si="12"/>
        <v>0</v>
      </c>
      <c r="L79" s="68">
        <f t="shared" si="12"/>
        <v>0</v>
      </c>
      <c r="M79" s="68">
        <f t="shared" si="12"/>
        <v>0</v>
      </c>
      <c r="N79" s="69">
        <f t="shared" si="12"/>
        <v>0</v>
      </c>
      <c r="O79" s="51"/>
      <c r="P79" s="51"/>
      <c r="Q79" s="51"/>
      <c r="R79" s="51"/>
      <c r="S79" s="67">
        <f t="shared" ca="1" si="12"/>
        <v>30</v>
      </c>
      <c r="T79" s="68">
        <f t="shared" si="12"/>
        <v>0</v>
      </c>
      <c r="U79" s="68">
        <f t="shared" si="12"/>
        <v>0</v>
      </c>
      <c r="V79" s="68">
        <f t="shared" si="12"/>
        <v>0</v>
      </c>
      <c r="W79" s="68">
        <f t="shared" si="12"/>
        <v>0</v>
      </c>
      <c r="X79" s="69">
        <f t="shared" si="12"/>
        <v>0</v>
      </c>
      <c r="Y79" s="51"/>
      <c r="Z79" s="51"/>
      <c r="AA79" s="51"/>
      <c r="AB79" s="67">
        <f t="shared" ca="1" si="12"/>
        <v>39</v>
      </c>
      <c r="AC79" s="68">
        <f t="shared" si="12"/>
        <v>0</v>
      </c>
      <c r="AD79" s="68">
        <f t="shared" si="12"/>
        <v>0</v>
      </c>
      <c r="AE79" s="68">
        <f t="shared" si="12"/>
        <v>0</v>
      </c>
      <c r="AF79" s="68">
        <f t="shared" si="12"/>
        <v>0</v>
      </c>
      <c r="AG79" s="69">
        <f t="shared" ref="AG79:BI79" si="13">AG21</f>
        <v>0</v>
      </c>
      <c r="AH79" s="51"/>
      <c r="AI79" s="51"/>
      <c r="AJ79" s="51"/>
      <c r="AK79" s="67">
        <f t="shared" ca="1" si="13"/>
        <v>48</v>
      </c>
      <c r="AL79" s="68">
        <f t="shared" si="13"/>
        <v>0</v>
      </c>
      <c r="AM79" s="68">
        <f t="shared" si="13"/>
        <v>0</v>
      </c>
      <c r="AN79" s="68">
        <f t="shared" si="13"/>
        <v>0</v>
      </c>
      <c r="AO79" s="68">
        <f t="shared" si="13"/>
        <v>0</v>
      </c>
      <c r="AP79" s="69">
        <f t="shared" si="13"/>
        <v>0</v>
      </c>
      <c r="AQ79" s="51"/>
      <c r="AR79" s="51"/>
      <c r="AS79" s="51"/>
      <c r="AT79" s="51"/>
      <c r="AU79" s="67">
        <f t="shared" ca="1" si="13"/>
        <v>58</v>
      </c>
      <c r="AV79" s="68">
        <f t="shared" si="13"/>
        <v>0</v>
      </c>
      <c r="AW79" s="68">
        <f t="shared" si="13"/>
        <v>0</v>
      </c>
      <c r="AX79" s="68">
        <f t="shared" si="13"/>
        <v>0</v>
      </c>
      <c r="AY79" s="68">
        <f t="shared" si="13"/>
        <v>0</v>
      </c>
      <c r="AZ79" s="69">
        <f t="shared" si="13"/>
        <v>0</v>
      </c>
      <c r="BA79" s="51"/>
      <c r="BB79" s="51"/>
      <c r="BC79" s="51"/>
      <c r="BD79" s="67">
        <f t="shared" ca="1" si="13"/>
        <v>67</v>
      </c>
      <c r="BE79" s="68">
        <f t="shared" si="13"/>
        <v>0</v>
      </c>
      <c r="BF79" s="68">
        <f t="shared" si="13"/>
        <v>0</v>
      </c>
      <c r="BG79" s="68">
        <f t="shared" si="13"/>
        <v>0</v>
      </c>
      <c r="BH79" s="68">
        <f t="shared" si="13"/>
        <v>0</v>
      </c>
      <c r="BI79" s="69">
        <f t="shared" si="13"/>
        <v>0</v>
      </c>
      <c r="BJ79" s="51"/>
      <c r="BK79" s="51"/>
      <c r="BL79" s="51"/>
      <c r="BM79" s="51"/>
      <c r="BN79" s="51"/>
      <c r="BO79" s="51"/>
      <c r="BP79" s="51"/>
      <c r="BQ79" s="51"/>
      <c r="BR79" s="51"/>
      <c r="BS79" s="67">
        <f t="shared" ref="BS79:CR79" ca="1" si="14">BS21</f>
        <v>82</v>
      </c>
      <c r="BT79" s="68">
        <f t="shared" si="14"/>
        <v>0</v>
      </c>
      <c r="BU79" s="68">
        <f t="shared" si="14"/>
        <v>0</v>
      </c>
      <c r="BV79" s="68">
        <f t="shared" si="14"/>
        <v>0</v>
      </c>
      <c r="BW79" s="68">
        <f t="shared" si="14"/>
        <v>0</v>
      </c>
      <c r="BX79" s="69">
        <f t="shared" si="14"/>
        <v>0</v>
      </c>
      <c r="BY79" s="51"/>
      <c r="BZ79" s="51"/>
      <c r="CA79" s="51"/>
      <c r="CB79" s="51"/>
      <c r="CC79" s="51"/>
      <c r="CD79" s="51"/>
      <c r="CE79" s="67">
        <f t="shared" ca="1" si="14"/>
        <v>94</v>
      </c>
      <c r="CF79" s="68">
        <f t="shared" si="14"/>
        <v>0</v>
      </c>
      <c r="CG79" s="68">
        <f t="shared" si="14"/>
        <v>0</v>
      </c>
      <c r="CH79" s="68">
        <f t="shared" si="14"/>
        <v>0</v>
      </c>
      <c r="CI79" s="68">
        <f t="shared" si="14"/>
        <v>0</v>
      </c>
      <c r="CJ79" s="69">
        <f t="shared" si="14"/>
        <v>0</v>
      </c>
      <c r="CK79" s="51"/>
      <c r="CL79" s="51"/>
      <c r="CM79" s="51"/>
      <c r="CN79" s="67">
        <f t="shared" ca="1" si="14"/>
        <v>103</v>
      </c>
      <c r="CO79" s="68">
        <f t="shared" si="14"/>
        <v>0</v>
      </c>
      <c r="CP79" s="68">
        <f t="shared" si="14"/>
        <v>0</v>
      </c>
      <c r="CQ79" s="68">
        <f t="shared" si="14"/>
        <v>0</v>
      </c>
      <c r="CR79" s="68">
        <f t="shared" si="14"/>
        <v>0</v>
      </c>
      <c r="CS79" s="69">
        <f t="shared" ref="CS79" si="15">CS21</f>
        <v>0</v>
      </c>
      <c r="CT79" s="51"/>
      <c r="CU79" s="51"/>
      <c r="CV79" s="51"/>
      <c r="CW79" s="51"/>
      <c r="CX79" s="51"/>
    </row>
    <row r="80" spans="1:102" ht="12.75" customHeight="1">
      <c r="A80" s="51"/>
      <c r="B80" s="73">
        <f t="shared" ref="B80:AF80" si="16">B22</f>
        <v>0</v>
      </c>
      <c r="C80" s="74">
        <f t="shared" si="16"/>
        <v>0</v>
      </c>
      <c r="D80" s="74">
        <f t="shared" si="16"/>
        <v>0</v>
      </c>
      <c r="E80" s="74">
        <f t="shared" si="16"/>
        <v>0</v>
      </c>
      <c r="F80" s="74">
        <f t="shared" si="16"/>
        <v>0</v>
      </c>
      <c r="G80" s="75">
        <f t="shared" si="16"/>
        <v>0</v>
      </c>
      <c r="H80" s="51"/>
      <c r="I80" s="73">
        <f t="shared" si="16"/>
        <v>0</v>
      </c>
      <c r="J80" s="74">
        <f t="shared" si="16"/>
        <v>0</v>
      </c>
      <c r="K80" s="74">
        <f t="shared" si="16"/>
        <v>0</v>
      </c>
      <c r="L80" s="74">
        <f t="shared" si="16"/>
        <v>0</v>
      </c>
      <c r="M80" s="74">
        <f t="shared" si="16"/>
        <v>0</v>
      </c>
      <c r="N80" s="75">
        <f t="shared" si="16"/>
        <v>0</v>
      </c>
      <c r="O80" s="51"/>
      <c r="P80" s="51"/>
      <c r="Q80" s="51"/>
      <c r="R80" s="51"/>
      <c r="S80" s="73">
        <f t="shared" si="16"/>
        <v>0</v>
      </c>
      <c r="T80" s="74">
        <f t="shared" si="16"/>
        <v>0</v>
      </c>
      <c r="U80" s="74">
        <f t="shared" si="16"/>
        <v>0</v>
      </c>
      <c r="V80" s="74">
        <f t="shared" si="16"/>
        <v>0</v>
      </c>
      <c r="W80" s="74">
        <f t="shared" si="16"/>
        <v>0</v>
      </c>
      <c r="X80" s="75">
        <f t="shared" si="16"/>
        <v>0</v>
      </c>
      <c r="Y80" s="51"/>
      <c r="Z80" s="51"/>
      <c r="AA80" s="51"/>
      <c r="AB80" s="73">
        <f t="shared" si="16"/>
        <v>0</v>
      </c>
      <c r="AC80" s="74">
        <f t="shared" si="16"/>
        <v>0</v>
      </c>
      <c r="AD80" s="74">
        <f t="shared" si="16"/>
        <v>0</v>
      </c>
      <c r="AE80" s="74">
        <f t="shared" si="16"/>
        <v>0</v>
      </c>
      <c r="AF80" s="74">
        <f t="shared" si="16"/>
        <v>0</v>
      </c>
      <c r="AG80" s="75">
        <f t="shared" ref="AG80:BI80" si="17">AG22</f>
        <v>0</v>
      </c>
      <c r="AH80" s="51"/>
      <c r="AI80" s="51"/>
      <c r="AJ80" s="51"/>
      <c r="AK80" s="73">
        <f t="shared" si="17"/>
        <v>0</v>
      </c>
      <c r="AL80" s="74">
        <f t="shared" si="17"/>
        <v>0</v>
      </c>
      <c r="AM80" s="74">
        <f t="shared" si="17"/>
        <v>0</v>
      </c>
      <c r="AN80" s="74">
        <f t="shared" si="17"/>
        <v>0</v>
      </c>
      <c r="AO80" s="74">
        <f t="shared" si="17"/>
        <v>0</v>
      </c>
      <c r="AP80" s="75">
        <f t="shared" si="17"/>
        <v>0</v>
      </c>
      <c r="AQ80" s="51"/>
      <c r="AR80" s="51"/>
      <c r="AS80" s="51"/>
      <c r="AT80" s="51"/>
      <c r="AU80" s="73">
        <f t="shared" si="17"/>
        <v>0</v>
      </c>
      <c r="AV80" s="74">
        <f t="shared" si="17"/>
        <v>0</v>
      </c>
      <c r="AW80" s="74">
        <f t="shared" si="17"/>
        <v>0</v>
      </c>
      <c r="AX80" s="74">
        <f t="shared" si="17"/>
        <v>0</v>
      </c>
      <c r="AY80" s="74">
        <f t="shared" si="17"/>
        <v>0</v>
      </c>
      <c r="AZ80" s="75">
        <f t="shared" si="17"/>
        <v>0</v>
      </c>
      <c r="BA80" s="51"/>
      <c r="BB80" s="51"/>
      <c r="BC80" s="51"/>
      <c r="BD80" s="73">
        <f t="shared" si="17"/>
        <v>0</v>
      </c>
      <c r="BE80" s="74">
        <f t="shared" si="17"/>
        <v>0</v>
      </c>
      <c r="BF80" s="74">
        <f t="shared" si="17"/>
        <v>0</v>
      </c>
      <c r="BG80" s="74">
        <f t="shared" si="17"/>
        <v>0</v>
      </c>
      <c r="BH80" s="74">
        <f t="shared" si="17"/>
        <v>0</v>
      </c>
      <c r="BI80" s="75">
        <f t="shared" si="17"/>
        <v>0</v>
      </c>
      <c r="BJ80" s="51"/>
      <c r="BK80" s="51"/>
      <c r="BL80" s="51"/>
      <c r="BM80" s="51"/>
      <c r="BN80" s="51"/>
      <c r="BO80" s="51"/>
      <c r="BP80" s="51"/>
      <c r="BQ80" s="51"/>
      <c r="BR80" s="51"/>
      <c r="BS80" s="73">
        <f t="shared" ref="BS80:CR80" si="18">BS22</f>
        <v>0</v>
      </c>
      <c r="BT80" s="74">
        <f t="shared" si="18"/>
        <v>0</v>
      </c>
      <c r="BU80" s="74">
        <f t="shared" si="18"/>
        <v>0</v>
      </c>
      <c r="BV80" s="74">
        <f t="shared" si="18"/>
        <v>0</v>
      </c>
      <c r="BW80" s="74">
        <f t="shared" si="18"/>
        <v>0</v>
      </c>
      <c r="BX80" s="75">
        <f t="shared" si="18"/>
        <v>0</v>
      </c>
      <c r="BY80" s="51"/>
      <c r="BZ80" s="51"/>
      <c r="CA80" s="51"/>
      <c r="CB80" s="51"/>
      <c r="CC80" s="51"/>
      <c r="CD80" s="51"/>
      <c r="CE80" s="73">
        <f t="shared" si="18"/>
        <v>0</v>
      </c>
      <c r="CF80" s="74">
        <f t="shared" si="18"/>
        <v>0</v>
      </c>
      <c r="CG80" s="74">
        <f t="shared" si="18"/>
        <v>0</v>
      </c>
      <c r="CH80" s="74">
        <f t="shared" si="18"/>
        <v>0</v>
      </c>
      <c r="CI80" s="74">
        <f t="shared" si="18"/>
        <v>0</v>
      </c>
      <c r="CJ80" s="75">
        <f t="shared" si="18"/>
        <v>0</v>
      </c>
      <c r="CK80" s="51"/>
      <c r="CL80" s="51"/>
      <c r="CM80" s="51"/>
      <c r="CN80" s="73">
        <f t="shared" si="18"/>
        <v>0</v>
      </c>
      <c r="CO80" s="74">
        <f t="shared" si="18"/>
        <v>0</v>
      </c>
      <c r="CP80" s="74">
        <f t="shared" si="18"/>
        <v>0</v>
      </c>
      <c r="CQ80" s="74">
        <f t="shared" si="18"/>
        <v>0</v>
      </c>
      <c r="CR80" s="74">
        <f t="shared" si="18"/>
        <v>0</v>
      </c>
      <c r="CS80" s="75">
        <f t="shared" ref="CS80" si="19">CS22</f>
        <v>0</v>
      </c>
      <c r="CT80" s="51"/>
      <c r="CU80" s="51"/>
      <c r="CV80" s="51"/>
      <c r="CW80" s="51"/>
      <c r="CX80" s="51"/>
    </row>
    <row r="81" spans="1:102" ht="12.7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</row>
    <row r="82" spans="1:102" ht="12.7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</row>
    <row r="83" spans="1:102" ht="12.7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</row>
    <row r="84" spans="1:102" ht="12.75" customHeight="1">
      <c r="A84" s="51"/>
      <c r="B84" s="52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3">
        <f t="shared" ref="BO84:CF84" ca="1" si="20">BO26</f>
        <v>703</v>
      </c>
      <c r="BP84" s="53">
        <f t="shared" si="20"/>
        <v>0</v>
      </c>
      <c r="BQ84" s="53">
        <f t="shared" si="20"/>
        <v>0</v>
      </c>
      <c r="BR84" s="53">
        <f t="shared" si="20"/>
        <v>0</v>
      </c>
      <c r="BS84" s="53">
        <f t="shared" si="20"/>
        <v>0</v>
      </c>
      <c r="BT84" s="53">
        <f t="shared" si="20"/>
        <v>0</v>
      </c>
      <c r="BU84" s="53">
        <f t="shared" si="20"/>
        <v>0</v>
      </c>
      <c r="BV84" s="53">
        <f t="shared" si="20"/>
        <v>0</v>
      </c>
      <c r="BW84" s="51"/>
      <c r="BX84" s="51"/>
      <c r="BY84" s="53">
        <f t="shared" ca="1" si="20"/>
        <v>803</v>
      </c>
      <c r="BZ84" s="53">
        <f t="shared" si="20"/>
        <v>0</v>
      </c>
      <c r="CA84" s="53">
        <f t="shared" si="20"/>
        <v>0</v>
      </c>
      <c r="CB84" s="53">
        <f t="shared" si="20"/>
        <v>0</v>
      </c>
      <c r="CC84" s="53">
        <f t="shared" si="20"/>
        <v>0</v>
      </c>
      <c r="CD84" s="53">
        <f t="shared" si="20"/>
        <v>0</v>
      </c>
      <c r="CE84" s="53">
        <f t="shared" si="20"/>
        <v>0</v>
      </c>
      <c r="CF84" s="53">
        <f t="shared" si="20"/>
        <v>0</v>
      </c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</row>
    <row r="85" spans="1:102" ht="12.7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</row>
    <row r="86" spans="1:102" ht="4.5" customHeight="1">
      <c r="A86" s="51"/>
      <c r="B86" s="51"/>
      <c r="C86" s="51"/>
      <c r="D86" s="51"/>
      <c r="E86" s="51"/>
      <c r="F86" s="54"/>
      <c r="G86" s="51"/>
      <c r="H86" s="51"/>
      <c r="I86" s="51"/>
      <c r="J86" s="51"/>
      <c r="K86" s="51"/>
      <c r="L86" s="51"/>
      <c r="M86" s="51"/>
      <c r="N86" s="51"/>
      <c r="O86" s="51"/>
      <c r="P86" s="54"/>
      <c r="Q86" s="51"/>
      <c r="R86" s="51"/>
      <c r="S86" s="51"/>
      <c r="T86" s="51"/>
      <c r="U86" s="51"/>
      <c r="V86" s="51"/>
      <c r="W86" s="51"/>
      <c r="X86" s="51"/>
      <c r="Y86" s="51"/>
      <c r="Z86" s="54"/>
      <c r="AA86" s="51"/>
      <c r="AB86" s="51"/>
      <c r="AC86" s="51"/>
      <c r="AD86" s="51"/>
      <c r="AE86" s="51"/>
      <c r="AF86" s="51"/>
      <c r="AG86" s="51"/>
      <c r="AH86" s="51"/>
      <c r="AI86" s="51"/>
      <c r="AJ86" s="54"/>
      <c r="AK86" s="51"/>
      <c r="AL86" s="51"/>
      <c r="AM86" s="51"/>
      <c r="AN86" s="51"/>
      <c r="AO86" s="51"/>
      <c r="AP86" s="51"/>
      <c r="AQ86" s="51"/>
      <c r="AR86" s="51"/>
      <c r="AS86" s="51"/>
      <c r="AT86" s="54"/>
      <c r="AU86" s="51"/>
      <c r="AV86" s="51"/>
      <c r="AW86" s="51"/>
      <c r="AX86" s="51"/>
      <c r="AY86" s="51"/>
      <c r="AZ86" s="51"/>
      <c r="BA86" s="51"/>
      <c r="BB86" s="51"/>
      <c r="BC86" s="51"/>
      <c r="BD86" s="54"/>
      <c r="BE86" s="51"/>
      <c r="BF86" s="51"/>
      <c r="BG86" s="51"/>
      <c r="BH86" s="51"/>
      <c r="BI86" s="51"/>
      <c r="BJ86" s="51"/>
      <c r="BK86" s="51"/>
      <c r="BL86" s="51"/>
      <c r="BM86" s="51"/>
      <c r="BN86" s="54"/>
      <c r="BO86" s="51"/>
      <c r="BP86" s="51"/>
      <c r="BQ86" s="51"/>
      <c r="BR86" s="51"/>
      <c r="BS86" s="51"/>
      <c r="BT86" s="51"/>
      <c r="BU86" s="51"/>
      <c r="BV86" s="51"/>
      <c r="BW86" s="51"/>
      <c r="BX86" s="54"/>
      <c r="BY86" s="51"/>
      <c r="BZ86" s="51"/>
      <c r="CA86" s="51"/>
      <c r="CB86" s="51"/>
      <c r="CC86" s="51"/>
      <c r="CD86" s="51"/>
      <c r="CE86" s="51"/>
      <c r="CF86" s="51"/>
      <c r="CG86" s="51"/>
      <c r="CH86" s="54"/>
      <c r="CI86" s="51"/>
      <c r="CJ86" s="51"/>
      <c r="CK86" s="51"/>
      <c r="CL86" s="51"/>
      <c r="CM86" s="51"/>
      <c r="CN86" s="51"/>
      <c r="CO86" s="51"/>
      <c r="CP86" s="51"/>
      <c r="CQ86" s="51"/>
      <c r="CR86" s="54"/>
      <c r="CS86" s="51"/>
      <c r="CT86" s="51"/>
      <c r="CU86" s="51"/>
      <c r="CV86" s="51"/>
      <c r="CW86" s="51"/>
      <c r="CX86" s="51"/>
    </row>
    <row r="87" spans="1:102" ht="12.75" customHeight="1">
      <c r="A87" s="55"/>
      <c r="B87" s="56"/>
      <c r="C87" s="57"/>
      <c r="D87" s="57"/>
      <c r="E87" s="58"/>
      <c r="F87" s="57"/>
      <c r="G87" s="57"/>
      <c r="H87" s="57"/>
      <c r="I87" s="57"/>
      <c r="J87" s="58"/>
      <c r="K87" s="55"/>
      <c r="L87" s="57"/>
      <c r="M87" s="57"/>
      <c r="N87" s="57"/>
      <c r="O87" s="58"/>
      <c r="P87" s="57"/>
      <c r="Q87" s="57"/>
      <c r="R87" s="57"/>
      <c r="S87" s="57"/>
      <c r="T87" s="58"/>
      <c r="U87" s="55"/>
      <c r="V87" s="57"/>
      <c r="W87" s="57"/>
      <c r="X87" s="57"/>
      <c r="Y87" s="58"/>
      <c r="Z87" s="57"/>
      <c r="AA87" s="57"/>
      <c r="AB87" s="57"/>
      <c r="AC87" s="57"/>
      <c r="AD87" s="58"/>
      <c r="AE87" s="55"/>
      <c r="AF87" s="57"/>
      <c r="AG87" s="57"/>
      <c r="AH87" s="57"/>
      <c r="AI87" s="58"/>
      <c r="AJ87" s="57"/>
      <c r="AK87" s="57"/>
      <c r="AL87" s="57"/>
      <c r="AM87" s="57"/>
      <c r="AN87" s="58"/>
      <c r="AO87" s="55"/>
      <c r="AP87" s="57"/>
      <c r="AQ87" s="57"/>
      <c r="AR87" s="57"/>
      <c r="AS87" s="58"/>
      <c r="AT87" s="57"/>
      <c r="AU87" s="57"/>
      <c r="AV87" s="57"/>
      <c r="AW87" s="57"/>
      <c r="AX87" s="58"/>
      <c r="AY87" s="55"/>
      <c r="AZ87" s="57"/>
      <c r="BA87" s="57"/>
      <c r="BB87" s="57"/>
      <c r="BC87" s="58"/>
      <c r="BD87" s="57"/>
      <c r="BE87" s="57"/>
      <c r="BF87" s="57"/>
      <c r="BG87" s="57"/>
      <c r="BH87" s="58"/>
      <c r="BI87" s="55"/>
      <c r="BJ87" s="57"/>
      <c r="BK87" s="57"/>
      <c r="BL87" s="57"/>
      <c r="BM87" s="58"/>
      <c r="BN87" s="57"/>
      <c r="BO87" s="57"/>
      <c r="BP87" s="57"/>
      <c r="BQ87" s="57"/>
      <c r="BR87" s="58"/>
      <c r="BS87" s="55"/>
      <c r="BT87" s="57"/>
      <c r="BU87" s="57"/>
      <c r="BV87" s="57"/>
      <c r="BW87" s="58"/>
      <c r="BX87" s="57"/>
      <c r="BY87" s="57"/>
      <c r="BZ87" s="57"/>
      <c r="CA87" s="57"/>
      <c r="CB87" s="58"/>
      <c r="CC87" s="55"/>
      <c r="CD87" s="57"/>
      <c r="CE87" s="57"/>
      <c r="CF87" s="57"/>
      <c r="CG87" s="58"/>
      <c r="CH87" s="57"/>
      <c r="CI87" s="57"/>
      <c r="CJ87" s="57"/>
      <c r="CK87" s="57"/>
      <c r="CL87" s="58"/>
      <c r="CM87" s="55"/>
      <c r="CN87" s="57"/>
      <c r="CO87" s="57"/>
      <c r="CP87" s="57"/>
      <c r="CQ87" s="58"/>
      <c r="CR87" s="57"/>
      <c r="CS87" s="57"/>
      <c r="CT87" s="57"/>
      <c r="CU87" s="57"/>
      <c r="CV87" s="58"/>
      <c r="CW87" s="59"/>
      <c r="CX87" s="51"/>
    </row>
    <row r="88" spans="1:102" ht="12.75" customHeight="1">
      <c r="A88" s="60"/>
      <c r="B88" s="61"/>
      <c r="C88" s="62"/>
      <c r="D88" s="62"/>
      <c r="E88" s="63"/>
      <c r="F88" s="62"/>
      <c r="G88" s="62"/>
      <c r="H88" s="62"/>
      <c r="I88" s="62"/>
      <c r="J88" s="63"/>
      <c r="K88" s="60"/>
      <c r="L88" s="62"/>
      <c r="M88" s="62"/>
      <c r="N88" s="62"/>
      <c r="O88" s="63"/>
      <c r="P88" s="62"/>
      <c r="Q88" s="62"/>
      <c r="R88" s="62"/>
      <c r="S88" s="62"/>
      <c r="T88" s="63"/>
      <c r="U88" s="60"/>
      <c r="V88" s="62"/>
      <c r="W88" s="62"/>
      <c r="X88" s="62"/>
      <c r="Y88" s="63"/>
      <c r="Z88" s="62"/>
      <c r="AA88" s="62"/>
      <c r="AB88" s="62"/>
      <c r="AC88" s="62"/>
      <c r="AD88" s="63"/>
      <c r="AE88" s="60"/>
      <c r="AF88" s="62"/>
      <c r="AG88" s="62"/>
      <c r="AH88" s="62"/>
      <c r="AI88" s="63"/>
      <c r="AJ88" s="62"/>
      <c r="AK88" s="62"/>
      <c r="AL88" s="62"/>
      <c r="AM88" s="62"/>
      <c r="AN88" s="63"/>
      <c r="AO88" s="60"/>
      <c r="AP88" s="62"/>
      <c r="AQ88" s="62"/>
      <c r="AR88" s="62"/>
      <c r="AS88" s="63"/>
      <c r="AT88" s="62"/>
      <c r="AU88" s="62"/>
      <c r="AV88" s="62"/>
      <c r="AW88" s="62"/>
      <c r="AX88" s="63"/>
      <c r="AY88" s="60"/>
      <c r="AZ88" s="62"/>
      <c r="BA88" s="62"/>
      <c r="BB88" s="62"/>
      <c r="BC88" s="63"/>
      <c r="BD88" s="62"/>
      <c r="BE88" s="62"/>
      <c r="BF88" s="62"/>
      <c r="BG88" s="62"/>
      <c r="BH88" s="63"/>
      <c r="BI88" s="60"/>
      <c r="BJ88" s="62"/>
      <c r="BK88" s="62"/>
      <c r="BL88" s="62"/>
      <c r="BM88" s="63"/>
      <c r="BN88" s="62"/>
      <c r="BO88" s="62"/>
      <c r="BP88" s="62"/>
      <c r="BQ88" s="62"/>
      <c r="BR88" s="63"/>
      <c r="BS88" s="60"/>
      <c r="BT88" s="62"/>
      <c r="BU88" s="62"/>
      <c r="BV88" s="62"/>
      <c r="BW88" s="63"/>
      <c r="BX88" s="62"/>
      <c r="BY88" s="62"/>
      <c r="BZ88" s="62"/>
      <c r="CA88" s="62"/>
      <c r="CB88" s="63"/>
      <c r="CC88" s="60"/>
      <c r="CD88" s="62"/>
      <c r="CE88" s="62"/>
      <c r="CF88" s="62"/>
      <c r="CG88" s="63"/>
      <c r="CH88" s="62"/>
      <c r="CI88" s="62"/>
      <c r="CJ88" s="62"/>
      <c r="CK88" s="62"/>
      <c r="CL88" s="63"/>
      <c r="CM88" s="60"/>
      <c r="CN88" s="62"/>
      <c r="CO88" s="62"/>
      <c r="CP88" s="62"/>
      <c r="CQ88" s="63"/>
      <c r="CR88" s="62"/>
      <c r="CS88" s="62"/>
      <c r="CT88" s="62"/>
      <c r="CU88" s="62"/>
      <c r="CV88" s="63"/>
      <c r="CW88" s="59"/>
      <c r="CX88" s="51"/>
    </row>
    <row r="89" spans="1:102" ht="4.5" customHeight="1">
      <c r="A89" s="51"/>
      <c r="B89" s="51"/>
      <c r="C89" s="51"/>
      <c r="D89" s="51"/>
      <c r="E89" s="51"/>
      <c r="F89" s="54"/>
      <c r="G89" s="51"/>
      <c r="H89" s="51"/>
      <c r="I89" s="51"/>
      <c r="J89" s="51"/>
      <c r="K89" s="51"/>
      <c r="L89" s="51"/>
      <c r="M89" s="51"/>
      <c r="N89" s="51"/>
      <c r="O89" s="51"/>
      <c r="P89" s="54"/>
      <c r="Q89" s="51"/>
      <c r="R89" s="51"/>
      <c r="S89" s="51"/>
      <c r="T89" s="51"/>
      <c r="U89" s="51"/>
      <c r="V89" s="51"/>
      <c r="W89" s="51"/>
      <c r="X89" s="51"/>
      <c r="Y89" s="51"/>
      <c r="Z89" s="54"/>
      <c r="AA89" s="51"/>
      <c r="AB89" s="51"/>
      <c r="AC89" s="51"/>
      <c r="AD89" s="51"/>
      <c r="AE89" s="51"/>
      <c r="AF89" s="51"/>
      <c r="AG89" s="51"/>
      <c r="AH89" s="51"/>
      <c r="AI89" s="51"/>
      <c r="AJ89" s="54"/>
      <c r="AK89" s="51"/>
      <c r="AL89" s="51"/>
      <c r="AM89" s="51"/>
      <c r="AN89" s="51"/>
      <c r="AO89" s="51"/>
      <c r="AP89" s="51"/>
      <c r="AQ89" s="51"/>
      <c r="AR89" s="51"/>
      <c r="AS89" s="51"/>
      <c r="AT89" s="54"/>
      <c r="AU89" s="51"/>
      <c r="AV89" s="51"/>
      <c r="AW89" s="51"/>
      <c r="AX89" s="51"/>
      <c r="AY89" s="51"/>
      <c r="AZ89" s="51"/>
      <c r="BA89" s="51"/>
      <c r="BB89" s="51"/>
      <c r="BC89" s="51"/>
      <c r="BD89" s="54"/>
      <c r="BE89" s="51"/>
      <c r="BF89" s="51"/>
      <c r="BG89" s="51"/>
      <c r="BH89" s="51"/>
      <c r="BI89" s="51"/>
      <c r="BJ89" s="51"/>
      <c r="BK89" s="51"/>
      <c r="BL89" s="51"/>
      <c r="BM89" s="51"/>
      <c r="BN89" s="54"/>
      <c r="BO89" s="51"/>
      <c r="BP89" s="51"/>
      <c r="BQ89" s="51"/>
      <c r="BR89" s="51"/>
      <c r="BS89" s="51"/>
      <c r="BT89" s="51"/>
      <c r="BU89" s="51"/>
      <c r="BV89" s="51"/>
      <c r="BW89" s="51"/>
      <c r="BX89" s="54"/>
      <c r="BY89" s="51"/>
      <c r="BZ89" s="51"/>
      <c r="CA89" s="51"/>
      <c r="CB89" s="51"/>
      <c r="CC89" s="51"/>
      <c r="CD89" s="51"/>
      <c r="CE89" s="51"/>
      <c r="CF89" s="51"/>
      <c r="CG89" s="51"/>
      <c r="CH89" s="54"/>
      <c r="CI89" s="51"/>
      <c r="CJ89" s="51"/>
      <c r="CK89" s="51"/>
      <c r="CL89" s="51"/>
      <c r="CM89" s="51"/>
      <c r="CN89" s="51"/>
      <c r="CO89" s="51"/>
      <c r="CP89" s="51"/>
      <c r="CQ89" s="51"/>
      <c r="CR89" s="54"/>
      <c r="CS89" s="51"/>
      <c r="CT89" s="51"/>
      <c r="CU89" s="51"/>
      <c r="CV89" s="51"/>
      <c r="CW89" s="51"/>
      <c r="CX89" s="51"/>
    </row>
    <row r="90" spans="1:102" ht="12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</row>
    <row r="91" spans="1:102" ht="12.75" customHeight="1">
      <c r="A91" s="51"/>
      <c r="B91" s="51"/>
      <c r="C91" s="67">
        <f t="shared" ref="C91:AF91" ca="1" si="21">C33</f>
        <v>53</v>
      </c>
      <c r="D91" s="68">
        <f t="shared" si="21"/>
        <v>0</v>
      </c>
      <c r="E91" s="68">
        <f t="shared" si="21"/>
        <v>0</v>
      </c>
      <c r="F91" s="68">
        <f t="shared" si="21"/>
        <v>0</v>
      </c>
      <c r="G91" s="68">
        <f t="shared" si="21"/>
        <v>0</v>
      </c>
      <c r="H91" s="69">
        <f t="shared" si="21"/>
        <v>0</v>
      </c>
      <c r="I91" s="51"/>
      <c r="J91" s="67">
        <f t="shared" ca="1" si="21"/>
        <v>123</v>
      </c>
      <c r="K91" s="68">
        <f t="shared" si="21"/>
        <v>0</v>
      </c>
      <c r="L91" s="68">
        <f t="shared" si="21"/>
        <v>0</v>
      </c>
      <c r="M91" s="68">
        <f t="shared" si="21"/>
        <v>0</v>
      </c>
      <c r="N91" s="68">
        <f t="shared" si="21"/>
        <v>0</v>
      </c>
      <c r="O91" s="69">
        <f t="shared" si="21"/>
        <v>0</v>
      </c>
      <c r="P91" s="51"/>
      <c r="Q91" s="51"/>
      <c r="R91" s="51"/>
      <c r="S91" s="51"/>
      <c r="T91" s="51"/>
      <c r="U91" s="67">
        <f t="shared" ca="1" si="21"/>
        <v>233</v>
      </c>
      <c r="V91" s="68">
        <f t="shared" si="21"/>
        <v>0</v>
      </c>
      <c r="W91" s="68">
        <f t="shared" si="21"/>
        <v>0</v>
      </c>
      <c r="X91" s="68">
        <f t="shared" si="21"/>
        <v>0</v>
      </c>
      <c r="Y91" s="68">
        <f t="shared" si="21"/>
        <v>0</v>
      </c>
      <c r="Z91" s="69">
        <f t="shared" si="21"/>
        <v>0</v>
      </c>
      <c r="AA91" s="51"/>
      <c r="AB91" s="51"/>
      <c r="AC91" s="51"/>
      <c r="AD91" s="67">
        <f t="shared" ca="1" si="21"/>
        <v>323</v>
      </c>
      <c r="AE91" s="68">
        <f t="shared" si="21"/>
        <v>0</v>
      </c>
      <c r="AF91" s="68">
        <f t="shared" si="21"/>
        <v>0</v>
      </c>
      <c r="AG91" s="68">
        <f t="shared" ref="AG91:BK91" si="22">AG33</f>
        <v>0</v>
      </c>
      <c r="AH91" s="68">
        <f t="shared" si="22"/>
        <v>0</v>
      </c>
      <c r="AI91" s="69">
        <f t="shared" si="22"/>
        <v>0</v>
      </c>
      <c r="AJ91" s="51"/>
      <c r="AK91" s="51"/>
      <c r="AL91" s="51"/>
      <c r="AM91" s="67">
        <f t="shared" ca="1" si="22"/>
        <v>413</v>
      </c>
      <c r="AN91" s="68">
        <f t="shared" si="22"/>
        <v>0</v>
      </c>
      <c r="AO91" s="68">
        <f t="shared" si="22"/>
        <v>0</v>
      </c>
      <c r="AP91" s="68">
        <f t="shared" si="22"/>
        <v>0</v>
      </c>
      <c r="AQ91" s="68">
        <f t="shared" si="22"/>
        <v>0</v>
      </c>
      <c r="AR91" s="69">
        <f t="shared" si="22"/>
        <v>0</v>
      </c>
      <c r="AS91" s="51"/>
      <c r="AT91" s="51"/>
      <c r="AU91" s="51"/>
      <c r="AV91" s="51"/>
      <c r="AW91" s="67">
        <f t="shared" ca="1" si="22"/>
        <v>513</v>
      </c>
      <c r="AX91" s="68">
        <f t="shared" si="22"/>
        <v>0</v>
      </c>
      <c r="AY91" s="68">
        <f t="shared" si="22"/>
        <v>0</v>
      </c>
      <c r="AZ91" s="68">
        <f t="shared" si="22"/>
        <v>0</v>
      </c>
      <c r="BA91" s="68">
        <f t="shared" si="22"/>
        <v>0</v>
      </c>
      <c r="BB91" s="69">
        <f t="shared" si="22"/>
        <v>0</v>
      </c>
      <c r="BC91" s="51"/>
      <c r="BD91" s="51"/>
      <c r="BE91" s="51"/>
      <c r="BF91" s="67">
        <f t="shared" ca="1" si="22"/>
        <v>603</v>
      </c>
      <c r="BG91" s="68">
        <f t="shared" si="22"/>
        <v>0</v>
      </c>
      <c r="BH91" s="68">
        <f t="shared" si="22"/>
        <v>0</v>
      </c>
      <c r="BI91" s="68">
        <f t="shared" si="22"/>
        <v>0</v>
      </c>
      <c r="BJ91" s="68">
        <f t="shared" si="22"/>
        <v>0</v>
      </c>
      <c r="BK91" s="69">
        <f t="shared" si="22"/>
        <v>0</v>
      </c>
      <c r="BL91" s="51"/>
      <c r="BM91" s="51"/>
      <c r="BN91" s="51"/>
      <c r="BO91" s="51"/>
      <c r="BP91" s="51"/>
      <c r="BQ91" s="51"/>
      <c r="BR91" s="51"/>
      <c r="BS91" s="51"/>
      <c r="BT91" s="51"/>
      <c r="BU91" s="67">
        <f t="shared" ref="BU91:CR91" ca="1" si="23">BU33</f>
        <v>753</v>
      </c>
      <c r="BV91" s="68">
        <f t="shared" si="23"/>
        <v>0</v>
      </c>
      <c r="BW91" s="68">
        <f t="shared" si="23"/>
        <v>0</v>
      </c>
      <c r="BX91" s="68">
        <f t="shared" si="23"/>
        <v>0</v>
      </c>
      <c r="BY91" s="68">
        <f t="shared" si="23"/>
        <v>0</v>
      </c>
      <c r="BZ91" s="69">
        <f t="shared" si="23"/>
        <v>0</v>
      </c>
      <c r="CA91" s="51"/>
      <c r="CB91" s="51"/>
      <c r="CC91" s="51"/>
      <c r="CD91" s="51"/>
      <c r="CE91" s="51"/>
      <c r="CF91" s="51"/>
      <c r="CG91" s="67">
        <f t="shared" ca="1" si="23"/>
        <v>873</v>
      </c>
      <c r="CH91" s="68">
        <f t="shared" si="23"/>
        <v>0</v>
      </c>
      <c r="CI91" s="68">
        <f t="shared" si="23"/>
        <v>0</v>
      </c>
      <c r="CJ91" s="68">
        <f t="shared" si="23"/>
        <v>0</v>
      </c>
      <c r="CK91" s="68">
        <f t="shared" si="23"/>
        <v>0</v>
      </c>
      <c r="CL91" s="69">
        <f t="shared" si="23"/>
        <v>0</v>
      </c>
      <c r="CM91" s="51"/>
      <c r="CN91" s="51"/>
      <c r="CO91" s="51"/>
      <c r="CP91" s="67">
        <f t="shared" ca="1" si="23"/>
        <v>963</v>
      </c>
      <c r="CQ91" s="68">
        <f t="shared" si="23"/>
        <v>0</v>
      </c>
      <c r="CR91" s="68">
        <f t="shared" si="23"/>
        <v>0</v>
      </c>
      <c r="CS91" s="68">
        <f t="shared" ref="CS91:CU91" si="24">CS33</f>
        <v>0</v>
      </c>
      <c r="CT91" s="68">
        <f t="shared" si="24"/>
        <v>0</v>
      </c>
      <c r="CU91" s="69">
        <f t="shared" si="24"/>
        <v>0</v>
      </c>
      <c r="CV91" s="51"/>
      <c r="CW91" s="51"/>
      <c r="CX91" s="51"/>
    </row>
    <row r="92" spans="1:102" ht="12.75" customHeight="1">
      <c r="A92" s="51"/>
      <c r="B92" s="51"/>
      <c r="C92" s="73">
        <f t="shared" ref="C92:AF92" si="25">C34</f>
        <v>0</v>
      </c>
      <c r="D92" s="74">
        <f t="shared" si="25"/>
        <v>0</v>
      </c>
      <c r="E92" s="74">
        <f t="shared" si="25"/>
        <v>0</v>
      </c>
      <c r="F92" s="74">
        <f t="shared" si="25"/>
        <v>0</v>
      </c>
      <c r="G92" s="74">
        <f t="shared" si="25"/>
        <v>0</v>
      </c>
      <c r="H92" s="75">
        <f t="shared" si="25"/>
        <v>0</v>
      </c>
      <c r="I92" s="51"/>
      <c r="J92" s="73">
        <f t="shared" si="25"/>
        <v>0</v>
      </c>
      <c r="K92" s="74">
        <f t="shared" si="25"/>
        <v>0</v>
      </c>
      <c r="L92" s="74">
        <f t="shared" si="25"/>
        <v>0</v>
      </c>
      <c r="M92" s="74">
        <f t="shared" si="25"/>
        <v>0</v>
      </c>
      <c r="N92" s="74">
        <f t="shared" si="25"/>
        <v>0</v>
      </c>
      <c r="O92" s="75">
        <f t="shared" si="25"/>
        <v>0</v>
      </c>
      <c r="P92" s="51"/>
      <c r="Q92" s="51"/>
      <c r="R92" s="51"/>
      <c r="S92" s="51"/>
      <c r="T92" s="51"/>
      <c r="U92" s="73">
        <f t="shared" si="25"/>
        <v>0</v>
      </c>
      <c r="V92" s="74">
        <f t="shared" si="25"/>
        <v>0</v>
      </c>
      <c r="W92" s="74">
        <f t="shared" si="25"/>
        <v>0</v>
      </c>
      <c r="X92" s="74">
        <f t="shared" si="25"/>
        <v>0</v>
      </c>
      <c r="Y92" s="74">
        <f t="shared" si="25"/>
        <v>0</v>
      </c>
      <c r="Z92" s="75">
        <f t="shared" si="25"/>
        <v>0</v>
      </c>
      <c r="AA92" s="51"/>
      <c r="AB92" s="51"/>
      <c r="AC92" s="51"/>
      <c r="AD92" s="73">
        <f t="shared" si="25"/>
        <v>0</v>
      </c>
      <c r="AE92" s="74">
        <f t="shared" si="25"/>
        <v>0</v>
      </c>
      <c r="AF92" s="74">
        <f t="shared" si="25"/>
        <v>0</v>
      </c>
      <c r="AG92" s="74">
        <f t="shared" ref="AG92:BK92" si="26">AG34</f>
        <v>0</v>
      </c>
      <c r="AH92" s="74">
        <f t="shared" si="26"/>
        <v>0</v>
      </c>
      <c r="AI92" s="75">
        <f t="shared" si="26"/>
        <v>0</v>
      </c>
      <c r="AJ92" s="51"/>
      <c r="AK92" s="51"/>
      <c r="AL92" s="51"/>
      <c r="AM92" s="73">
        <f t="shared" si="26"/>
        <v>0</v>
      </c>
      <c r="AN92" s="74">
        <f t="shared" si="26"/>
        <v>0</v>
      </c>
      <c r="AO92" s="74">
        <f t="shared" si="26"/>
        <v>0</v>
      </c>
      <c r="AP92" s="74">
        <f t="shared" si="26"/>
        <v>0</v>
      </c>
      <c r="AQ92" s="74">
        <f t="shared" si="26"/>
        <v>0</v>
      </c>
      <c r="AR92" s="75">
        <f t="shared" si="26"/>
        <v>0</v>
      </c>
      <c r="AS92" s="51"/>
      <c r="AT92" s="51"/>
      <c r="AU92" s="51"/>
      <c r="AV92" s="51"/>
      <c r="AW92" s="73">
        <f t="shared" si="26"/>
        <v>0</v>
      </c>
      <c r="AX92" s="74">
        <f t="shared" si="26"/>
        <v>0</v>
      </c>
      <c r="AY92" s="74">
        <f t="shared" si="26"/>
        <v>0</v>
      </c>
      <c r="AZ92" s="74">
        <f t="shared" si="26"/>
        <v>0</v>
      </c>
      <c r="BA92" s="74">
        <f t="shared" si="26"/>
        <v>0</v>
      </c>
      <c r="BB92" s="75">
        <f t="shared" si="26"/>
        <v>0</v>
      </c>
      <c r="BC92" s="51"/>
      <c r="BD92" s="51"/>
      <c r="BE92" s="51"/>
      <c r="BF92" s="73">
        <f t="shared" si="26"/>
        <v>0</v>
      </c>
      <c r="BG92" s="74">
        <f t="shared" si="26"/>
        <v>0</v>
      </c>
      <c r="BH92" s="74">
        <f t="shared" si="26"/>
        <v>0</v>
      </c>
      <c r="BI92" s="74">
        <f t="shared" si="26"/>
        <v>0</v>
      </c>
      <c r="BJ92" s="74">
        <f t="shared" si="26"/>
        <v>0</v>
      </c>
      <c r="BK92" s="75">
        <f t="shared" si="26"/>
        <v>0</v>
      </c>
      <c r="BL92" s="51"/>
      <c r="BM92" s="51"/>
      <c r="BN92" s="51"/>
      <c r="BO92" s="51"/>
      <c r="BP92" s="51"/>
      <c r="BQ92" s="51"/>
      <c r="BR92" s="51"/>
      <c r="BS92" s="51"/>
      <c r="BT92" s="51"/>
      <c r="BU92" s="73">
        <f t="shared" ref="BU92:CR92" si="27">BU34</f>
        <v>0</v>
      </c>
      <c r="BV92" s="74">
        <f t="shared" si="27"/>
        <v>0</v>
      </c>
      <c r="BW92" s="74">
        <f t="shared" si="27"/>
        <v>0</v>
      </c>
      <c r="BX92" s="74">
        <f t="shared" si="27"/>
        <v>0</v>
      </c>
      <c r="BY92" s="74">
        <f t="shared" si="27"/>
        <v>0</v>
      </c>
      <c r="BZ92" s="75">
        <f t="shared" si="27"/>
        <v>0</v>
      </c>
      <c r="CA92" s="51"/>
      <c r="CB92" s="51"/>
      <c r="CC92" s="51"/>
      <c r="CD92" s="51"/>
      <c r="CE92" s="51"/>
      <c r="CF92" s="51"/>
      <c r="CG92" s="73">
        <f t="shared" si="27"/>
        <v>0</v>
      </c>
      <c r="CH92" s="74">
        <f t="shared" si="27"/>
        <v>0</v>
      </c>
      <c r="CI92" s="74">
        <f t="shared" si="27"/>
        <v>0</v>
      </c>
      <c r="CJ92" s="74">
        <f t="shared" si="27"/>
        <v>0</v>
      </c>
      <c r="CK92" s="74">
        <f t="shared" si="27"/>
        <v>0</v>
      </c>
      <c r="CL92" s="75">
        <f t="shared" si="27"/>
        <v>0</v>
      </c>
      <c r="CM92" s="51"/>
      <c r="CN92" s="51"/>
      <c r="CO92" s="51"/>
      <c r="CP92" s="73">
        <f t="shared" si="27"/>
        <v>0</v>
      </c>
      <c r="CQ92" s="74">
        <f t="shared" si="27"/>
        <v>0</v>
      </c>
      <c r="CR92" s="74">
        <f t="shared" si="27"/>
        <v>0</v>
      </c>
      <c r="CS92" s="74">
        <f t="shared" ref="CS92:CU92" si="28">CS34</f>
        <v>0</v>
      </c>
      <c r="CT92" s="74">
        <f t="shared" si="28"/>
        <v>0</v>
      </c>
      <c r="CU92" s="75">
        <f t="shared" si="28"/>
        <v>0</v>
      </c>
      <c r="CV92" s="51"/>
      <c r="CW92" s="51"/>
      <c r="CX92" s="51"/>
    </row>
    <row r="93" spans="1:102" ht="12.7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</row>
    <row r="94" spans="1:102" ht="12.7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</row>
    <row r="95" spans="1:102" ht="12.7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</row>
    <row r="96" spans="1:102" ht="12.75" customHeight="1">
      <c r="A96" s="51"/>
      <c r="B96" s="52" t="str">
        <f t="shared" ref="B96" si="29">B38</f>
        <v>D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3">
        <f t="shared" ref="AU96:BL96" ca="1" si="30">AU38</f>
        <v>5008</v>
      </c>
      <c r="AV96" s="53">
        <f t="shared" si="30"/>
        <v>0</v>
      </c>
      <c r="AW96" s="53">
        <f t="shared" si="30"/>
        <v>0</v>
      </c>
      <c r="AX96" s="53">
        <f t="shared" si="30"/>
        <v>0</v>
      </c>
      <c r="AY96" s="53">
        <f t="shared" si="30"/>
        <v>0</v>
      </c>
      <c r="AZ96" s="53">
        <f t="shared" si="30"/>
        <v>0</v>
      </c>
      <c r="BA96" s="53">
        <f t="shared" si="30"/>
        <v>0</v>
      </c>
      <c r="BB96" s="53">
        <f t="shared" si="30"/>
        <v>0</v>
      </c>
      <c r="BC96" s="51"/>
      <c r="BD96" s="51"/>
      <c r="BE96" s="53">
        <f t="shared" ca="1" si="30"/>
        <v>6008</v>
      </c>
      <c r="BF96" s="53">
        <f t="shared" si="30"/>
        <v>0</v>
      </c>
      <c r="BG96" s="53">
        <f t="shared" si="30"/>
        <v>0</v>
      </c>
      <c r="BH96" s="53">
        <f t="shared" si="30"/>
        <v>0</v>
      </c>
      <c r="BI96" s="53">
        <f t="shared" si="30"/>
        <v>0</v>
      </c>
      <c r="BJ96" s="53">
        <f t="shared" si="30"/>
        <v>0</v>
      </c>
      <c r="BK96" s="53">
        <f t="shared" si="30"/>
        <v>0</v>
      </c>
      <c r="BL96" s="53">
        <f t="shared" si="30"/>
        <v>0</v>
      </c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</row>
    <row r="97" spans="1:102" ht="12.7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</row>
    <row r="98" spans="1:102" ht="4.5" customHeight="1">
      <c r="A98" s="51"/>
      <c r="B98" s="51"/>
      <c r="C98" s="51"/>
      <c r="D98" s="51"/>
      <c r="E98" s="51"/>
      <c r="F98" s="54"/>
      <c r="G98" s="51"/>
      <c r="H98" s="51"/>
      <c r="I98" s="51"/>
      <c r="J98" s="51"/>
      <c r="K98" s="51"/>
      <c r="L98" s="51"/>
      <c r="M98" s="51"/>
      <c r="N98" s="51"/>
      <c r="O98" s="51"/>
      <c r="P98" s="54"/>
      <c r="Q98" s="51"/>
      <c r="R98" s="51"/>
      <c r="S98" s="51"/>
      <c r="T98" s="51"/>
      <c r="U98" s="51"/>
      <c r="V98" s="51"/>
      <c r="W98" s="51"/>
      <c r="X98" s="51"/>
      <c r="Y98" s="51"/>
      <c r="Z98" s="54"/>
      <c r="AA98" s="51"/>
      <c r="AB98" s="51"/>
      <c r="AC98" s="51"/>
      <c r="AD98" s="51"/>
      <c r="AE98" s="51"/>
      <c r="AF98" s="51"/>
      <c r="AG98" s="51"/>
      <c r="AH98" s="51"/>
      <c r="AI98" s="51"/>
      <c r="AJ98" s="54"/>
      <c r="AK98" s="51"/>
      <c r="AL98" s="51"/>
      <c r="AM98" s="51"/>
      <c r="AN98" s="51"/>
      <c r="AO98" s="51"/>
      <c r="AP98" s="51"/>
      <c r="AQ98" s="51"/>
      <c r="AR98" s="51"/>
      <c r="AS98" s="51"/>
      <c r="AT98" s="54"/>
      <c r="AU98" s="51"/>
      <c r="AV98" s="51"/>
      <c r="AW98" s="51"/>
      <c r="AX98" s="51"/>
      <c r="AY98" s="51"/>
      <c r="AZ98" s="51"/>
      <c r="BA98" s="51"/>
      <c r="BB98" s="51"/>
      <c r="BC98" s="51"/>
      <c r="BD98" s="54"/>
      <c r="BE98" s="51"/>
      <c r="BF98" s="51"/>
      <c r="BG98" s="51"/>
      <c r="BH98" s="51"/>
      <c r="BI98" s="51"/>
      <c r="BJ98" s="51"/>
      <c r="BK98" s="51"/>
      <c r="BL98" s="51"/>
      <c r="BM98" s="51"/>
      <c r="BN98" s="54"/>
      <c r="BO98" s="51"/>
      <c r="BP98" s="51"/>
      <c r="BQ98" s="51"/>
      <c r="BR98" s="51"/>
      <c r="BS98" s="51"/>
      <c r="BT98" s="51"/>
      <c r="BU98" s="51"/>
      <c r="BV98" s="51"/>
      <c r="BW98" s="51"/>
      <c r="BX98" s="54"/>
      <c r="BY98" s="51"/>
      <c r="BZ98" s="51"/>
      <c r="CA98" s="51"/>
      <c r="CB98" s="51"/>
      <c r="CC98" s="51"/>
      <c r="CD98" s="51"/>
      <c r="CE98" s="51"/>
      <c r="CF98" s="51"/>
      <c r="CG98" s="51"/>
      <c r="CH98" s="54"/>
      <c r="CI98" s="51"/>
      <c r="CJ98" s="51"/>
      <c r="CK98" s="51"/>
      <c r="CL98" s="51"/>
      <c r="CM98" s="51"/>
      <c r="CN98" s="51"/>
      <c r="CO98" s="51"/>
      <c r="CP98" s="51"/>
      <c r="CQ98" s="51"/>
      <c r="CR98" s="54"/>
      <c r="CS98" s="51"/>
      <c r="CT98" s="51"/>
      <c r="CU98" s="51"/>
      <c r="CV98" s="51"/>
      <c r="CW98" s="51"/>
      <c r="CX98" s="51"/>
    </row>
    <row r="99" spans="1:102" ht="12.75" customHeight="1">
      <c r="A99" s="55"/>
      <c r="B99" s="56"/>
      <c r="C99" s="57"/>
      <c r="D99" s="57"/>
      <c r="E99" s="58"/>
      <c r="F99" s="57"/>
      <c r="G99" s="57"/>
      <c r="H99" s="57"/>
      <c r="I99" s="57"/>
      <c r="J99" s="58"/>
      <c r="K99" s="55"/>
      <c r="L99" s="57"/>
      <c r="M99" s="57"/>
      <c r="N99" s="57"/>
      <c r="O99" s="58"/>
      <c r="P99" s="57"/>
      <c r="Q99" s="57"/>
      <c r="R99" s="57"/>
      <c r="S99" s="57"/>
      <c r="T99" s="58"/>
      <c r="U99" s="55"/>
      <c r="V99" s="57"/>
      <c r="W99" s="57"/>
      <c r="X99" s="57"/>
      <c r="Y99" s="58"/>
      <c r="Z99" s="57"/>
      <c r="AA99" s="57"/>
      <c r="AB99" s="57"/>
      <c r="AC99" s="57"/>
      <c r="AD99" s="58"/>
      <c r="AE99" s="55"/>
      <c r="AF99" s="57"/>
      <c r="AG99" s="57"/>
      <c r="AH99" s="57"/>
      <c r="AI99" s="58"/>
      <c r="AJ99" s="57"/>
      <c r="AK99" s="57"/>
      <c r="AL99" s="57"/>
      <c r="AM99" s="57"/>
      <c r="AN99" s="58"/>
      <c r="AO99" s="55"/>
      <c r="AP99" s="57"/>
      <c r="AQ99" s="57"/>
      <c r="AR99" s="57"/>
      <c r="AS99" s="58"/>
      <c r="AT99" s="57"/>
      <c r="AU99" s="57"/>
      <c r="AV99" s="57"/>
      <c r="AW99" s="57"/>
      <c r="AX99" s="58"/>
      <c r="AY99" s="55"/>
      <c r="AZ99" s="57"/>
      <c r="BA99" s="57"/>
      <c r="BB99" s="57"/>
      <c r="BC99" s="58"/>
      <c r="BD99" s="57"/>
      <c r="BE99" s="57"/>
      <c r="BF99" s="57"/>
      <c r="BG99" s="57"/>
      <c r="BH99" s="58"/>
      <c r="BI99" s="55"/>
      <c r="BJ99" s="57"/>
      <c r="BK99" s="57"/>
      <c r="BL99" s="57"/>
      <c r="BM99" s="58"/>
      <c r="BN99" s="57"/>
      <c r="BO99" s="57"/>
      <c r="BP99" s="57"/>
      <c r="BQ99" s="57"/>
      <c r="BR99" s="58"/>
      <c r="BS99" s="55"/>
      <c r="BT99" s="57"/>
      <c r="BU99" s="57"/>
      <c r="BV99" s="57"/>
      <c r="BW99" s="58"/>
      <c r="BX99" s="57"/>
      <c r="BY99" s="57"/>
      <c r="BZ99" s="57"/>
      <c r="CA99" s="57"/>
      <c r="CB99" s="58"/>
      <c r="CC99" s="55"/>
      <c r="CD99" s="57"/>
      <c r="CE99" s="57"/>
      <c r="CF99" s="57"/>
      <c r="CG99" s="58"/>
      <c r="CH99" s="57"/>
      <c r="CI99" s="57"/>
      <c r="CJ99" s="57"/>
      <c r="CK99" s="57"/>
      <c r="CL99" s="58"/>
      <c r="CM99" s="55"/>
      <c r="CN99" s="57"/>
      <c r="CO99" s="57"/>
      <c r="CP99" s="57"/>
      <c r="CQ99" s="58"/>
      <c r="CR99" s="57"/>
      <c r="CS99" s="57"/>
      <c r="CT99" s="57"/>
      <c r="CU99" s="57"/>
      <c r="CV99" s="58"/>
      <c r="CW99" s="59"/>
      <c r="CX99" s="51"/>
    </row>
    <row r="100" spans="1:102" ht="12.75" customHeight="1">
      <c r="A100" s="60"/>
      <c r="B100" s="61"/>
      <c r="C100" s="62"/>
      <c r="D100" s="62"/>
      <c r="E100" s="63"/>
      <c r="F100" s="62"/>
      <c r="G100" s="62"/>
      <c r="H100" s="62"/>
      <c r="I100" s="62"/>
      <c r="J100" s="63"/>
      <c r="K100" s="60"/>
      <c r="L100" s="62"/>
      <c r="M100" s="62"/>
      <c r="N100" s="62"/>
      <c r="O100" s="63"/>
      <c r="P100" s="62"/>
      <c r="Q100" s="62"/>
      <c r="R100" s="62"/>
      <c r="S100" s="62"/>
      <c r="T100" s="63"/>
      <c r="U100" s="60"/>
      <c r="V100" s="62"/>
      <c r="W100" s="62"/>
      <c r="X100" s="62"/>
      <c r="Y100" s="63"/>
      <c r="Z100" s="62"/>
      <c r="AA100" s="62"/>
      <c r="AB100" s="62"/>
      <c r="AC100" s="62"/>
      <c r="AD100" s="63"/>
      <c r="AE100" s="60"/>
      <c r="AF100" s="62"/>
      <c r="AG100" s="62"/>
      <c r="AH100" s="62"/>
      <c r="AI100" s="63"/>
      <c r="AJ100" s="62"/>
      <c r="AK100" s="62"/>
      <c r="AL100" s="62"/>
      <c r="AM100" s="62"/>
      <c r="AN100" s="63"/>
      <c r="AO100" s="60"/>
      <c r="AP100" s="62"/>
      <c r="AQ100" s="62"/>
      <c r="AR100" s="62"/>
      <c r="AS100" s="63"/>
      <c r="AT100" s="62"/>
      <c r="AU100" s="62"/>
      <c r="AV100" s="62"/>
      <c r="AW100" s="62"/>
      <c r="AX100" s="63"/>
      <c r="AY100" s="60"/>
      <c r="AZ100" s="62"/>
      <c r="BA100" s="62"/>
      <c r="BB100" s="62"/>
      <c r="BC100" s="63"/>
      <c r="BD100" s="62"/>
      <c r="BE100" s="62"/>
      <c r="BF100" s="62"/>
      <c r="BG100" s="62"/>
      <c r="BH100" s="63"/>
      <c r="BI100" s="60"/>
      <c r="BJ100" s="62"/>
      <c r="BK100" s="62"/>
      <c r="BL100" s="62"/>
      <c r="BM100" s="63"/>
      <c r="BN100" s="62"/>
      <c r="BO100" s="62"/>
      <c r="BP100" s="62"/>
      <c r="BQ100" s="62"/>
      <c r="BR100" s="63"/>
      <c r="BS100" s="60"/>
      <c r="BT100" s="62"/>
      <c r="BU100" s="62"/>
      <c r="BV100" s="62"/>
      <c r="BW100" s="63"/>
      <c r="BX100" s="62"/>
      <c r="BY100" s="62"/>
      <c r="BZ100" s="62"/>
      <c r="CA100" s="62"/>
      <c r="CB100" s="63"/>
      <c r="CC100" s="60"/>
      <c r="CD100" s="62"/>
      <c r="CE100" s="62"/>
      <c r="CF100" s="62"/>
      <c r="CG100" s="63"/>
      <c r="CH100" s="62"/>
      <c r="CI100" s="62"/>
      <c r="CJ100" s="62"/>
      <c r="CK100" s="62"/>
      <c r="CL100" s="63"/>
      <c r="CM100" s="60"/>
      <c r="CN100" s="62"/>
      <c r="CO100" s="62"/>
      <c r="CP100" s="62"/>
      <c r="CQ100" s="63"/>
      <c r="CR100" s="62"/>
      <c r="CS100" s="62"/>
      <c r="CT100" s="62"/>
      <c r="CU100" s="62"/>
      <c r="CV100" s="63"/>
      <c r="CW100" s="59"/>
      <c r="CX100" s="51"/>
    </row>
    <row r="101" spans="1:102" ht="4.5" customHeight="1">
      <c r="A101" s="51"/>
      <c r="B101" s="51"/>
      <c r="C101" s="51"/>
      <c r="D101" s="51"/>
      <c r="E101" s="51"/>
      <c r="F101" s="54"/>
      <c r="G101" s="51"/>
      <c r="H101" s="51"/>
      <c r="I101" s="51"/>
      <c r="J101" s="51"/>
      <c r="K101" s="51"/>
      <c r="L101" s="51"/>
      <c r="M101" s="51"/>
      <c r="N101" s="51"/>
      <c r="O101" s="51"/>
      <c r="P101" s="54"/>
      <c r="Q101" s="51"/>
      <c r="R101" s="51"/>
      <c r="S101" s="51"/>
      <c r="T101" s="51"/>
      <c r="U101" s="51"/>
      <c r="V101" s="51"/>
      <c r="W101" s="51"/>
      <c r="X101" s="51"/>
      <c r="Y101" s="51"/>
      <c r="Z101" s="54"/>
      <c r="AA101" s="51"/>
      <c r="AB101" s="51"/>
      <c r="AC101" s="51"/>
      <c r="AD101" s="51"/>
      <c r="AE101" s="51"/>
      <c r="AF101" s="51"/>
      <c r="AG101" s="51"/>
      <c r="AH101" s="51"/>
      <c r="AI101" s="51"/>
      <c r="AJ101" s="54"/>
      <c r="AK101" s="51"/>
      <c r="AL101" s="51"/>
      <c r="AM101" s="51"/>
      <c r="AN101" s="51"/>
      <c r="AO101" s="51"/>
      <c r="AP101" s="51"/>
      <c r="AQ101" s="51"/>
      <c r="AR101" s="51"/>
      <c r="AS101" s="51"/>
      <c r="AT101" s="54"/>
      <c r="AU101" s="51"/>
      <c r="AV101" s="51"/>
      <c r="AW101" s="51"/>
      <c r="AX101" s="51"/>
      <c r="AY101" s="51"/>
      <c r="AZ101" s="51"/>
      <c r="BA101" s="51"/>
      <c r="BB101" s="51"/>
      <c r="BC101" s="51"/>
      <c r="BD101" s="54"/>
      <c r="BE101" s="51"/>
      <c r="BF101" s="51"/>
      <c r="BG101" s="51"/>
      <c r="BH101" s="51"/>
      <c r="BI101" s="51"/>
      <c r="BJ101" s="51"/>
      <c r="BK101" s="51"/>
      <c r="BL101" s="51"/>
      <c r="BM101" s="51"/>
      <c r="BN101" s="54"/>
      <c r="BO101" s="51"/>
      <c r="BP101" s="51"/>
      <c r="BQ101" s="51"/>
      <c r="BR101" s="51"/>
      <c r="BS101" s="51"/>
      <c r="BT101" s="51"/>
      <c r="BU101" s="51"/>
      <c r="BV101" s="51"/>
      <c r="BW101" s="51"/>
      <c r="BX101" s="54"/>
      <c r="BY101" s="51"/>
      <c r="BZ101" s="51"/>
      <c r="CA101" s="51"/>
      <c r="CB101" s="51"/>
      <c r="CC101" s="51"/>
      <c r="CD101" s="51"/>
      <c r="CE101" s="51"/>
      <c r="CF101" s="51"/>
      <c r="CG101" s="51"/>
      <c r="CH101" s="54"/>
      <c r="CI101" s="51"/>
      <c r="CJ101" s="51"/>
      <c r="CK101" s="51"/>
      <c r="CL101" s="51"/>
      <c r="CM101" s="51"/>
      <c r="CN101" s="51"/>
      <c r="CO101" s="51"/>
      <c r="CP101" s="51"/>
      <c r="CQ101" s="51"/>
      <c r="CR101" s="54"/>
      <c r="CS101" s="51"/>
      <c r="CT101" s="51"/>
      <c r="CU101" s="51"/>
      <c r="CV101" s="51"/>
      <c r="CW101" s="51"/>
      <c r="CX101" s="51"/>
    </row>
    <row r="102" spans="1:102" ht="12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</row>
    <row r="103" spans="1:102" ht="12.75" customHeight="1">
      <c r="A103" s="51"/>
      <c r="B103" s="79"/>
      <c r="C103" s="51"/>
      <c r="D103" s="67">
        <f t="shared" ref="D103:AF103" ca="1" si="31">D45</f>
        <v>608</v>
      </c>
      <c r="E103" s="68">
        <f t="shared" si="31"/>
        <v>0</v>
      </c>
      <c r="F103" s="68">
        <f t="shared" si="31"/>
        <v>0</v>
      </c>
      <c r="G103" s="68">
        <f t="shared" si="31"/>
        <v>0</v>
      </c>
      <c r="H103" s="68">
        <f t="shared" si="31"/>
        <v>0</v>
      </c>
      <c r="I103" s="69">
        <f t="shared" si="31"/>
        <v>0</v>
      </c>
      <c r="J103" s="51"/>
      <c r="K103" s="67">
        <f t="shared" ca="1" si="31"/>
        <v>1308</v>
      </c>
      <c r="L103" s="68">
        <f t="shared" si="31"/>
        <v>0</v>
      </c>
      <c r="M103" s="68">
        <f t="shared" si="31"/>
        <v>0</v>
      </c>
      <c r="N103" s="68">
        <f t="shared" si="31"/>
        <v>0</v>
      </c>
      <c r="O103" s="68">
        <f t="shared" si="31"/>
        <v>0</v>
      </c>
      <c r="P103" s="69">
        <f t="shared" si="31"/>
        <v>0</v>
      </c>
      <c r="Q103" s="51"/>
      <c r="R103" s="51"/>
      <c r="S103" s="51"/>
      <c r="T103" s="51"/>
      <c r="U103" s="51"/>
      <c r="V103" s="67">
        <f t="shared" ca="1" si="31"/>
        <v>2408</v>
      </c>
      <c r="W103" s="68">
        <f t="shared" si="31"/>
        <v>0</v>
      </c>
      <c r="X103" s="68">
        <f t="shared" si="31"/>
        <v>0</v>
      </c>
      <c r="Y103" s="68">
        <f t="shared" si="31"/>
        <v>0</v>
      </c>
      <c r="Z103" s="68">
        <f t="shared" si="31"/>
        <v>0</v>
      </c>
      <c r="AA103" s="69">
        <f t="shared" si="31"/>
        <v>0</v>
      </c>
      <c r="AB103" s="51"/>
      <c r="AC103" s="51"/>
      <c r="AD103" s="51"/>
      <c r="AE103" s="67">
        <f t="shared" ca="1" si="31"/>
        <v>3308</v>
      </c>
      <c r="AF103" s="68">
        <f t="shared" si="31"/>
        <v>0</v>
      </c>
      <c r="AG103" s="68">
        <f t="shared" ref="AG103:BL103" si="32">AG45</f>
        <v>0</v>
      </c>
      <c r="AH103" s="68">
        <f t="shared" si="32"/>
        <v>0</v>
      </c>
      <c r="AI103" s="68">
        <f t="shared" si="32"/>
        <v>0</v>
      </c>
      <c r="AJ103" s="69">
        <f t="shared" si="32"/>
        <v>0</v>
      </c>
      <c r="AK103" s="51"/>
      <c r="AL103" s="51"/>
      <c r="AM103" s="51"/>
      <c r="AN103" s="67">
        <f t="shared" ca="1" si="32"/>
        <v>4208</v>
      </c>
      <c r="AO103" s="68">
        <f t="shared" si="32"/>
        <v>0</v>
      </c>
      <c r="AP103" s="68">
        <f t="shared" si="32"/>
        <v>0</v>
      </c>
      <c r="AQ103" s="68">
        <f t="shared" si="32"/>
        <v>0</v>
      </c>
      <c r="AR103" s="68">
        <f t="shared" si="32"/>
        <v>0</v>
      </c>
      <c r="AS103" s="69">
        <f t="shared" si="32"/>
        <v>0</v>
      </c>
      <c r="AT103" s="51"/>
      <c r="AU103" s="51"/>
      <c r="AV103" s="51"/>
      <c r="AW103" s="51"/>
      <c r="AX103" s="67">
        <f t="shared" ca="1" si="32"/>
        <v>5208</v>
      </c>
      <c r="AY103" s="68">
        <f t="shared" si="32"/>
        <v>0</v>
      </c>
      <c r="AZ103" s="68">
        <f t="shared" si="32"/>
        <v>0</v>
      </c>
      <c r="BA103" s="68">
        <f t="shared" si="32"/>
        <v>0</v>
      </c>
      <c r="BB103" s="68">
        <f t="shared" si="32"/>
        <v>0</v>
      </c>
      <c r="BC103" s="69">
        <f t="shared" si="32"/>
        <v>0</v>
      </c>
      <c r="BD103" s="51"/>
      <c r="BE103" s="51"/>
      <c r="BF103" s="51"/>
      <c r="BG103" s="67">
        <f t="shared" ca="1" si="32"/>
        <v>6108</v>
      </c>
      <c r="BH103" s="68">
        <f t="shared" si="32"/>
        <v>0</v>
      </c>
      <c r="BI103" s="68">
        <f t="shared" si="32"/>
        <v>0</v>
      </c>
      <c r="BJ103" s="68">
        <f t="shared" si="32"/>
        <v>0</v>
      </c>
      <c r="BK103" s="68">
        <f t="shared" si="32"/>
        <v>0</v>
      </c>
      <c r="BL103" s="69">
        <f t="shared" si="32"/>
        <v>0</v>
      </c>
      <c r="BM103" s="51"/>
      <c r="BN103" s="51"/>
      <c r="BO103" s="51"/>
      <c r="BP103" s="51"/>
      <c r="BQ103" s="51"/>
      <c r="BR103" s="51"/>
      <c r="BS103" s="51"/>
      <c r="BT103" s="51"/>
      <c r="BU103" s="51"/>
      <c r="BV103" s="67">
        <f t="shared" ref="BV103:CM103" ca="1" si="33">BV45</f>
        <v>7608</v>
      </c>
      <c r="BW103" s="68">
        <f t="shared" si="33"/>
        <v>0</v>
      </c>
      <c r="BX103" s="68">
        <f t="shared" si="33"/>
        <v>0</v>
      </c>
      <c r="BY103" s="68">
        <f t="shared" si="33"/>
        <v>0</v>
      </c>
      <c r="BZ103" s="68">
        <f t="shared" si="33"/>
        <v>0</v>
      </c>
      <c r="CA103" s="69">
        <f t="shared" si="33"/>
        <v>0</v>
      </c>
      <c r="CB103" s="51"/>
      <c r="CC103" s="51"/>
      <c r="CD103" s="51"/>
      <c r="CE103" s="51"/>
      <c r="CF103" s="51"/>
      <c r="CG103" s="51"/>
      <c r="CH103" s="67">
        <f t="shared" ca="1" si="33"/>
        <v>8808</v>
      </c>
      <c r="CI103" s="68">
        <f t="shared" si="33"/>
        <v>0</v>
      </c>
      <c r="CJ103" s="68">
        <f t="shared" si="33"/>
        <v>0</v>
      </c>
      <c r="CK103" s="68">
        <f t="shared" si="33"/>
        <v>0</v>
      </c>
      <c r="CL103" s="68">
        <f t="shared" si="33"/>
        <v>0</v>
      </c>
      <c r="CM103" s="69">
        <f t="shared" si="33"/>
        <v>0</v>
      </c>
      <c r="CN103" s="51"/>
      <c r="CO103" s="51"/>
      <c r="CP103" s="51"/>
      <c r="CQ103" s="51"/>
      <c r="CR103" s="51"/>
      <c r="CS103" s="67">
        <f t="shared" ref="CS103:CX103" ca="1" si="34">CS45</f>
        <v>9908</v>
      </c>
      <c r="CT103" s="68">
        <f t="shared" si="34"/>
        <v>0</v>
      </c>
      <c r="CU103" s="68">
        <f t="shared" si="34"/>
        <v>0</v>
      </c>
      <c r="CV103" s="68">
        <f t="shared" si="34"/>
        <v>0</v>
      </c>
      <c r="CW103" s="68">
        <f t="shared" si="34"/>
        <v>0</v>
      </c>
      <c r="CX103" s="69">
        <f t="shared" si="34"/>
        <v>0</v>
      </c>
    </row>
    <row r="104" spans="1:102" ht="12.75" customHeight="1">
      <c r="A104" s="51"/>
      <c r="B104" s="51"/>
      <c r="C104" s="51"/>
      <c r="D104" s="73">
        <f t="shared" ref="D104:AF104" si="35">D46</f>
        <v>0</v>
      </c>
      <c r="E104" s="74">
        <f t="shared" si="35"/>
        <v>0</v>
      </c>
      <c r="F104" s="74">
        <f t="shared" si="35"/>
        <v>0</v>
      </c>
      <c r="G104" s="74">
        <f t="shared" si="35"/>
        <v>0</v>
      </c>
      <c r="H104" s="74">
        <f t="shared" si="35"/>
        <v>0</v>
      </c>
      <c r="I104" s="75">
        <f t="shared" si="35"/>
        <v>0</v>
      </c>
      <c r="J104" s="51"/>
      <c r="K104" s="73">
        <f t="shared" si="35"/>
        <v>0</v>
      </c>
      <c r="L104" s="74">
        <f t="shared" si="35"/>
        <v>0</v>
      </c>
      <c r="M104" s="74">
        <f t="shared" si="35"/>
        <v>0</v>
      </c>
      <c r="N104" s="74">
        <f t="shared" si="35"/>
        <v>0</v>
      </c>
      <c r="O104" s="74">
        <f t="shared" si="35"/>
        <v>0</v>
      </c>
      <c r="P104" s="75">
        <f t="shared" si="35"/>
        <v>0</v>
      </c>
      <c r="Q104" s="51"/>
      <c r="R104" s="51"/>
      <c r="S104" s="51"/>
      <c r="T104" s="51"/>
      <c r="U104" s="51"/>
      <c r="V104" s="73">
        <f t="shared" si="35"/>
        <v>0</v>
      </c>
      <c r="W104" s="74">
        <f t="shared" si="35"/>
        <v>0</v>
      </c>
      <c r="X104" s="74">
        <f t="shared" si="35"/>
        <v>0</v>
      </c>
      <c r="Y104" s="74">
        <f t="shared" si="35"/>
        <v>0</v>
      </c>
      <c r="Z104" s="74">
        <f t="shared" si="35"/>
        <v>0</v>
      </c>
      <c r="AA104" s="75">
        <f t="shared" si="35"/>
        <v>0</v>
      </c>
      <c r="AB104" s="51"/>
      <c r="AC104" s="51"/>
      <c r="AD104" s="51"/>
      <c r="AE104" s="73">
        <f t="shared" si="35"/>
        <v>0</v>
      </c>
      <c r="AF104" s="74">
        <f t="shared" si="35"/>
        <v>0</v>
      </c>
      <c r="AG104" s="74">
        <f t="shared" ref="AG104:BL104" si="36">AG46</f>
        <v>0</v>
      </c>
      <c r="AH104" s="74">
        <f t="shared" si="36"/>
        <v>0</v>
      </c>
      <c r="AI104" s="74">
        <f t="shared" si="36"/>
        <v>0</v>
      </c>
      <c r="AJ104" s="75">
        <f t="shared" si="36"/>
        <v>0</v>
      </c>
      <c r="AK104" s="51"/>
      <c r="AL104" s="51"/>
      <c r="AM104" s="51"/>
      <c r="AN104" s="73">
        <f t="shared" si="36"/>
        <v>0</v>
      </c>
      <c r="AO104" s="74">
        <f t="shared" si="36"/>
        <v>0</v>
      </c>
      <c r="AP104" s="74">
        <f t="shared" si="36"/>
        <v>0</v>
      </c>
      <c r="AQ104" s="74">
        <f t="shared" si="36"/>
        <v>0</v>
      </c>
      <c r="AR104" s="74">
        <f t="shared" si="36"/>
        <v>0</v>
      </c>
      <c r="AS104" s="75">
        <f t="shared" si="36"/>
        <v>0</v>
      </c>
      <c r="AT104" s="51"/>
      <c r="AU104" s="51"/>
      <c r="AV104" s="51"/>
      <c r="AW104" s="51"/>
      <c r="AX104" s="73">
        <f t="shared" si="36"/>
        <v>0</v>
      </c>
      <c r="AY104" s="74">
        <f t="shared" si="36"/>
        <v>0</v>
      </c>
      <c r="AZ104" s="74">
        <f t="shared" si="36"/>
        <v>0</v>
      </c>
      <c r="BA104" s="74">
        <f t="shared" si="36"/>
        <v>0</v>
      </c>
      <c r="BB104" s="74">
        <f t="shared" si="36"/>
        <v>0</v>
      </c>
      <c r="BC104" s="75">
        <f t="shared" si="36"/>
        <v>0</v>
      </c>
      <c r="BD104" s="51"/>
      <c r="BE104" s="51"/>
      <c r="BF104" s="51"/>
      <c r="BG104" s="73">
        <f t="shared" si="36"/>
        <v>0</v>
      </c>
      <c r="BH104" s="74">
        <f t="shared" si="36"/>
        <v>0</v>
      </c>
      <c r="BI104" s="74">
        <f t="shared" si="36"/>
        <v>0</v>
      </c>
      <c r="BJ104" s="74">
        <f t="shared" si="36"/>
        <v>0</v>
      </c>
      <c r="BK104" s="74">
        <f t="shared" si="36"/>
        <v>0</v>
      </c>
      <c r="BL104" s="75">
        <f t="shared" si="36"/>
        <v>0</v>
      </c>
      <c r="BM104" s="51"/>
      <c r="BN104" s="51"/>
      <c r="BO104" s="51"/>
      <c r="BP104" s="51"/>
      <c r="BQ104" s="51"/>
      <c r="BR104" s="51"/>
      <c r="BS104" s="51"/>
      <c r="BT104" s="51"/>
      <c r="BU104" s="51"/>
      <c r="BV104" s="73">
        <f t="shared" ref="BV104:CM104" si="37">BV46</f>
        <v>0</v>
      </c>
      <c r="BW104" s="74">
        <f t="shared" si="37"/>
        <v>0</v>
      </c>
      <c r="BX104" s="74">
        <f t="shared" si="37"/>
        <v>0</v>
      </c>
      <c r="BY104" s="74">
        <f t="shared" si="37"/>
        <v>0</v>
      </c>
      <c r="BZ104" s="74">
        <f t="shared" si="37"/>
        <v>0</v>
      </c>
      <c r="CA104" s="75">
        <f t="shared" si="37"/>
        <v>0</v>
      </c>
      <c r="CB104" s="51"/>
      <c r="CC104" s="51"/>
      <c r="CD104" s="51"/>
      <c r="CE104" s="51"/>
      <c r="CF104" s="51"/>
      <c r="CG104" s="51"/>
      <c r="CH104" s="73">
        <f t="shared" si="37"/>
        <v>0</v>
      </c>
      <c r="CI104" s="74">
        <f t="shared" si="37"/>
        <v>0</v>
      </c>
      <c r="CJ104" s="74">
        <f t="shared" si="37"/>
        <v>0</v>
      </c>
      <c r="CK104" s="74">
        <f t="shared" si="37"/>
        <v>0</v>
      </c>
      <c r="CL104" s="74">
        <f t="shared" si="37"/>
        <v>0</v>
      </c>
      <c r="CM104" s="75">
        <f t="shared" si="37"/>
        <v>0</v>
      </c>
      <c r="CN104" s="51"/>
      <c r="CO104" s="51"/>
      <c r="CP104" s="51"/>
      <c r="CQ104" s="51"/>
      <c r="CR104" s="51"/>
      <c r="CS104" s="73">
        <f t="shared" ref="CS104:CX104" si="38">CS46</f>
        <v>0</v>
      </c>
      <c r="CT104" s="74">
        <f t="shared" si="38"/>
        <v>0</v>
      </c>
      <c r="CU104" s="74">
        <f t="shared" si="38"/>
        <v>0</v>
      </c>
      <c r="CV104" s="74">
        <f t="shared" si="38"/>
        <v>0</v>
      </c>
      <c r="CW104" s="74">
        <f t="shared" si="38"/>
        <v>0</v>
      </c>
      <c r="CX104" s="75">
        <f t="shared" si="38"/>
        <v>0</v>
      </c>
    </row>
    <row r="105" spans="1:102" ht="12.7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</row>
    <row r="106" spans="1:102" ht="12.7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</row>
    <row r="107" spans="1:102" ht="12.7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</row>
    <row r="108" spans="1:102" ht="12.75" customHeight="1">
      <c r="A108" s="51"/>
      <c r="B108" s="52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3">
        <f t="shared" ref="Q108:AF108" ca="1" si="39">Q50</f>
        <v>20012</v>
      </c>
      <c r="R108" s="53">
        <f t="shared" si="39"/>
        <v>0</v>
      </c>
      <c r="S108" s="53">
        <f t="shared" si="39"/>
        <v>0</v>
      </c>
      <c r="T108" s="53">
        <f t="shared" si="39"/>
        <v>0</v>
      </c>
      <c r="U108" s="53">
        <f t="shared" si="39"/>
        <v>0</v>
      </c>
      <c r="V108" s="53">
        <f t="shared" si="39"/>
        <v>0</v>
      </c>
      <c r="W108" s="53">
        <f t="shared" si="39"/>
        <v>0</v>
      </c>
      <c r="X108" s="53">
        <f t="shared" si="39"/>
        <v>0</v>
      </c>
      <c r="Y108" s="51"/>
      <c r="Z108" s="51"/>
      <c r="AA108" s="53">
        <f t="shared" ca="1" si="39"/>
        <v>30012</v>
      </c>
      <c r="AB108" s="53">
        <f t="shared" si="39"/>
        <v>0</v>
      </c>
      <c r="AC108" s="53">
        <f t="shared" si="39"/>
        <v>0</v>
      </c>
      <c r="AD108" s="53">
        <f t="shared" si="39"/>
        <v>0</v>
      </c>
      <c r="AE108" s="53">
        <f t="shared" si="39"/>
        <v>0</v>
      </c>
      <c r="AF108" s="53">
        <f t="shared" si="39"/>
        <v>0</v>
      </c>
      <c r="AG108" s="53">
        <f t="shared" ref="AG108:AH108" si="40">AG50</f>
        <v>0</v>
      </c>
      <c r="AH108" s="53">
        <f t="shared" si="40"/>
        <v>0</v>
      </c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</row>
    <row r="109" spans="1:102" ht="12.7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</row>
    <row r="110" spans="1:102" ht="4.5" customHeight="1">
      <c r="A110" s="51"/>
      <c r="B110" s="51"/>
      <c r="C110" s="51"/>
      <c r="D110" s="51"/>
      <c r="E110" s="51"/>
      <c r="F110" s="54"/>
      <c r="G110" s="51"/>
      <c r="H110" s="51"/>
      <c r="I110" s="51"/>
      <c r="J110" s="51"/>
      <c r="K110" s="51"/>
      <c r="L110" s="51"/>
      <c r="M110" s="51"/>
      <c r="N110" s="51"/>
      <c r="O110" s="51"/>
      <c r="P110" s="54"/>
      <c r="Q110" s="51"/>
      <c r="R110" s="51"/>
      <c r="S110" s="51"/>
      <c r="T110" s="51"/>
      <c r="U110" s="51"/>
      <c r="V110" s="51"/>
      <c r="W110" s="51"/>
      <c r="X110" s="51"/>
      <c r="Y110" s="51"/>
      <c r="Z110" s="54"/>
      <c r="AA110" s="51"/>
      <c r="AB110" s="51"/>
      <c r="AC110" s="51"/>
      <c r="AD110" s="51"/>
      <c r="AE110" s="51"/>
      <c r="AF110" s="51"/>
      <c r="AG110" s="51"/>
      <c r="AH110" s="51"/>
      <c r="AI110" s="51"/>
      <c r="AJ110" s="54"/>
      <c r="AK110" s="51"/>
      <c r="AL110" s="51"/>
      <c r="AM110" s="51"/>
      <c r="AN110" s="51"/>
      <c r="AO110" s="51"/>
      <c r="AP110" s="51"/>
      <c r="AQ110" s="51"/>
      <c r="AR110" s="51"/>
      <c r="AS110" s="51"/>
      <c r="AT110" s="54"/>
      <c r="AU110" s="51"/>
      <c r="AV110" s="51"/>
      <c r="AW110" s="51"/>
      <c r="AX110" s="51"/>
      <c r="AY110" s="51"/>
      <c r="AZ110" s="51"/>
      <c r="BA110" s="51"/>
      <c r="BB110" s="51"/>
      <c r="BC110" s="51"/>
      <c r="BD110" s="54"/>
      <c r="BE110" s="51"/>
      <c r="BF110" s="51"/>
      <c r="BG110" s="51"/>
      <c r="BH110" s="51"/>
      <c r="BI110" s="51"/>
      <c r="BJ110" s="51"/>
      <c r="BK110" s="51"/>
      <c r="BL110" s="51"/>
      <c r="BM110" s="51"/>
      <c r="BN110" s="54"/>
      <c r="BO110" s="51"/>
      <c r="BP110" s="51"/>
      <c r="BQ110" s="51"/>
      <c r="BR110" s="51"/>
      <c r="BS110" s="51"/>
      <c r="BT110" s="51"/>
      <c r="BU110" s="51"/>
      <c r="BV110" s="51"/>
      <c r="BW110" s="51"/>
      <c r="BX110" s="54"/>
      <c r="BY110" s="51"/>
      <c r="BZ110" s="51"/>
      <c r="CA110" s="51"/>
      <c r="CB110" s="51"/>
      <c r="CC110" s="51"/>
      <c r="CD110" s="51"/>
      <c r="CE110" s="51"/>
      <c r="CF110" s="51"/>
      <c r="CG110" s="51"/>
      <c r="CH110" s="54"/>
      <c r="CI110" s="51"/>
      <c r="CJ110" s="51"/>
      <c r="CK110" s="51"/>
      <c r="CL110" s="51"/>
      <c r="CM110" s="51"/>
      <c r="CN110" s="51"/>
      <c r="CO110" s="51"/>
      <c r="CP110" s="51"/>
      <c r="CQ110" s="51"/>
      <c r="CR110" s="54"/>
      <c r="CS110" s="51"/>
      <c r="CT110" s="51"/>
      <c r="CU110" s="51"/>
      <c r="CV110" s="51"/>
      <c r="CW110" s="51"/>
      <c r="CX110" s="51"/>
    </row>
    <row r="111" spans="1:102" ht="12.75" customHeight="1">
      <c r="A111" s="55"/>
      <c r="B111" s="56"/>
      <c r="C111" s="57"/>
      <c r="D111" s="57"/>
      <c r="E111" s="58"/>
      <c r="F111" s="57"/>
      <c r="G111" s="57"/>
      <c r="H111" s="57"/>
      <c r="I111" s="57"/>
      <c r="J111" s="58"/>
      <c r="K111" s="55"/>
      <c r="L111" s="57"/>
      <c r="M111" s="57"/>
      <c r="N111" s="57"/>
      <c r="O111" s="58"/>
      <c r="P111" s="57"/>
      <c r="Q111" s="57"/>
      <c r="R111" s="57"/>
      <c r="S111" s="57"/>
      <c r="T111" s="58"/>
      <c r="U111" s="55"/>
      <c r="V111" s="57"/>
      <c r="W111" s="57"/>
      <c r="X111" s="57"/>
      <c r="Y111" s="58"/>
      <c r="Z111" s="57"/>
      <c r="AA111" s="57"/>
      <c r="AB111" s="57"/>
      <c r="AC111" s="57"/>
      <c r="AD111" s="58"/>
      <c r="AE111" s="55"/>
      <c r="AF111" s="57"/>
      <c r="AG111" s="57"/>
      <c r="AH111" s="57"/>
      <c r="AI111" s="58"/>
      <c r="AJ111" s="57"/>
      <c r="AK111" s="57"/>
      <c r="AL111" s="57"/>
      <c r="AM111" s="57"/>
      <c r="AN111" s="58"/>
      <c r="AO111" s="55"/>
      <c r="AP111" s="57"/>
      <c r="AQ111" s="57"/>
      <c r="AR111" s="57"/>
      <c r="AS111" s="58"/>
      <c r="AT111" s="57"/>
      <c r="AU111" s="57"/>
      <c r="AV111" s="57"/>
      <c r="AW111" s="57"/>
      <c r="AX111" s="58"/>
      <c r="AY111" s="55"/>
      <c r="AZ111" s="57"/>
      <c r="BA111" s="57"/>
      <c r="BB111" s="57"/>
      <c r="BC111" s="58"/>
      <c r="BD111" s="57"/>
      <c r="BE111" s="57"/>
      <c r="BF111" s="57"/>
      <c r="BG111" s="57"/>
      <c r="BH111" s="58"/>
      <c r="BI111" s="55"/>
      <c r="BJ111" s="57"/>
      <c r="BK111" s="57"/>
      <c r="BL111" s="57"/>
      <c r="BM111" s="58"/>
      <c r="BN111" s="57"/>
      <c r="BO111" s="57"/>
      <c r="BP111" s="57"/>
      <c r="BQ111" s="57"/>
      <c r="BR111" s="58"/>
      <c r="BS111" s="55"/>
      <c r="BT111" s="57"/>
      <c r="BU111" s="57"/>
      <c r="BV111" s="57"/>
      <c r="BW111" s="58"/>
      <c r="BX111" s="57"/>
      <c r="BY111" s="57"/>
      <c r="BZ111" s="57"/>
      <c r="CA111" s="57"/>
      <c r="CB111" s="58"/>
      <c r="CC111" s="55"/>
      <c r="CD111" s="57"/>
      <c r="CE111" s="57"/>
      <c r="CF111" s="57"/>
      <c r="CG111" s="58"/>
      <c r="CH111" s="57"/>
      <c r="CI111" s="57"/>
      <c r="CJ111" s="57"/>
      <c r="CK111" s="57"/>
      <c r="CL111" s="58"/>
      <c r="CM111" s="55"/>
      <c r="CN111" s="57"/>
      <c r="CO111" s="57"/>
      <c r="CP111" s="57"/>
      <c r="CQ111" s="58"/>
      <c r="CR111" s="57"/>
      <c r="CS111" s="57"/>
      <c r="CT111" s="57"/>
      <c r="CU111" s="57"/>
      <c r="CV111" s="58"/>
      <c r="CW111" s="59"/>
      <c r="CX111" s="51"/>
    </row>
    <row r="112" spans="1:102" ht="12.75" customHeight="1">
      <c r="A112" s="60"/>
      <c r="B112" s="61"/>
      <c r="C112" s="62"/>
      <c r="D112" s="62"/>
      <c r="E112" s="63"/>
      <c r="F112" s="62"/>
      <c r="G112" s="62"/>
      <c r="H112" s="62"/>
      <c r="I112" s="62"/>
      <c r="J112" s="63"/>
      <c r="K112" s="60"/>
      <c r="L112" s="62"/>
      <c r="M112" s="62"/>
      <c r="N112" s="62"/>
      <c r="O112" s="63"/>
      <c r="P112" s="62"/>
      <c r="Q112" s="62"/>
      <c r="R112" s="62"/>
      <c r="S112" s="62"/>
      <c r="T112" s="63"/>
      <c r="U112" s="60"/>
      <c r="V112" s="62"/>
      <c r="W112" s="62"/>
      <c r="X112" s="62"/>
      <c r="Y112" s="63"/>
      <c r="Z112" s="62"/>
      <c r="AA112" s="62"/>
      <c r="AB112" s="62"/>
      <c r="AC112" s="62"/>
      <c r="AD112" s="63"/>
      <c r="AE112" s="60"/>
      <c r="AF112" s="62"/>
      <c r="AG112" s="62"/>
      <c r="AH112" s="62"/>
      <c r="AI112" s="63"/>
      <c r="AJ112" s="62"/>
      <c r="AK112" s="62"/>
      <c r="AL112" s="62"/>
      <c r="AM112" s="62"/>
      <c r="AN112" s="63"/>
      <c r="AO112" s="60"/>
      <c r="AP112" s="62"/>
      <c r="AQ112" s="62"/>
      <c r="AR112" s="62"/>
      <c r="AS112" s="63"/>
      <c r="AT112" s="62"/>
      <c r="AU112" s="62"/>
      <c r="AV112" s="62"/>
      <c r="AW112" s="62"/>
      <c r="AX112" s="63"/>
      <c r="AY112" s="60"/>
      <c r="AZ112" s="62"/>
      <c r="BA112" s="62"/>
      <c r="BB112" s="62"/>
      <c r="BC112" s="63"/>
      <c r="BD112" s="62"/>
      <c r="BE112" s="62"/>
      <c r="BF112" s="62"/>
      <c r="BG112" s="62"/>
      <c r="BH112" s="63"/>
      <c r="BI112" s="60"/>
      <c r="BJ112" s="62"/>
      <c r="BK112" s="62"/>
      <c r="BL112" s="62"/>
      <c r="BM112" s="63"/>
      <c r="BN112" s="62"/>
      <c r="BO112" s="62"/>
      <c r="BP112" s="62"/>
      <c r="BQ112" s="62"/>
      <c r="BR112" s="63"/>
      <c r="BS112" s="60"/>
      <c r="BT112" s="62"/>
      <c r="BU112" s="62"/>
      <c r="BV112" s="62"/>
      <c r="BW112" s="63"/>
      <c r="BX112" s="62"/>
      <c r="BY112" s="62"/>
      <c r="BZ112" s="62"/>
      <c r="CA112" s="62"/>
      <c r="CB112" s="63"/>
      <c r="CC112" s="60"/>
      <c r="CD112" s="62"/>
      <c r="CE112" s="62"/>
      <c r="CF112" s="62"/>
      <c r="CG112" s="63"/>
      <c r="CH112" s="62"/>
      <c r="CI112" s="62"/>
      <c r="CJ112" s="62"/>
      <c r="CK112" s="62"/>
      <c r="CL112" s="63"/>
      <c r="CM112" s="60"/>
      <c r="CN112" s="62"/>
      <c r="CO112" s="62"/>
      <c r="CP112" s="62"/>
      <c r="CQ112" s="63"/>
      <c r="CR112" s="62"/>
      <c r="CS112" s="62"/>
      <c r="CT112" s="62"/>
      <c r="CU112" s="62"/>
      <c r="CV112" s="63"/>
      <c r="CW112" s="59"/>
      <c r="CX112" s="51"/>
    </row>
    <row r="113" spans="1:102" ht="4.5" customHeight="1">
      <c r="A113" s="51"/>
      <c r="B113" s="51"/>
      <c r="C113" s="51"/>
      <c r="D113" s="51"/>
      <c r="E113" s="51"/>
      <c r="F113" s="54"/>
      <c r="G113" s="51"/>
      <c r="H113" s="51"/>
      <c r="I113" s="51"/>
      <c r="J113" s="51"/>
      <c r="K113" s="51"/>
      <c r="L113" s="51"/>
      <c r="M113" s="51"/>
      <c r="N113" s="51"/>
      <c r="O113" s="51"/>
      <c r="P113" s="54"/>
      <c r="Q113" s="51"/>
      <c r="R113" s="51"/>
      <c r="S113" s="51"/>
      <c r="T113" s="51"/>
      <c r="U113" s="51"/>
      <c r="V113" s="51"/>
      <c r="W113" s="51"/>
      <c r="X113" s="51"/>
      <c r="Y113" s="51"/>
      <c r="Z113" s="54"/>
      <c r="AA113" s="51"/>
      <c r="AB113" s="51"/>
      <c r="AC113" s="51"/>
      <c r="AD113" s="51"/>
      <c r="AE113" s="51"/>
      <c r="AF113" s="51"/>
      <c r="AG113" s="51"/>
      <c r="AH113" s="51"/>
      <c r="AI113" s="51"/>
      <c r="AJ113" s="54"/>
      <c r="AK113" s="51"/>
      <c r="AL113" s="51"/>
      <c r="AM113" s="51"/>
      <c r="AN113" s="51"/>
      <c r="AO113" s="51"/>
      <c r="AP113" s="51"/>
      <c r="AQ113" s="51"/>
      <c r="AR113" s="51"/>
      <c r="AS113" s="51"/>
      <c r="AT113" s="54"/>
      <c r="AU113" s="51"/>
      <c r="AV113" s="51"/>
      <c r="AW113" s="51"/>
      <c r="AX113" s="51"/>
      <c r="AY113" s="51"/>
      <c r="AZ113" s="51"/>
      <c r="BA113" s="51"/>
      <c r="BB113" s="51"/>
      <c r="BC113" s="51"/>
      <c r="BD113" s="54"/>
      <c r="BE113" s="51"/>
      <c r="BF113" s="51"/>
      <c r="BG113" s="51"/>
      <c r="BH113" s="51"/>
      <c r="BI113" s="51"/>
      <c r="BJ113" s="51"/>
      <c r="BK113" s="51"/>
      <c r="BL113" s="51"/>
      <c r="BM113" s="51"/>
      <c r="BN113" s="54"/>
      <c r="BO113" s="51"/>
      <c r="BP113" s="51"/>
      <c r="BQ113" s="51"/>
      <c r="BR113" s="51"/>
      <c r="BS113" s="51"/>
      <c r="BT113" s="51"/>
      <c r="BU113" s="51"/>
      <c r="BV113" s="51"/>
      <c r="BW113" s="51"/>
      <c r="BX113" s="54"/>
      <c r="BY113" s="51"/>
      <c r="BZ113" s="51"/>
      <c r="CA113" s="51"/>
      <c r="CB113" s="51"/>
      <c r="CC113" s="51"/>
      <c r="CD113" s="51"/>
      <c r="CE113" s="51"/>
      <c r="CF113" s="51"/>
      <c r="CG113" s="51"/>
      <c r="CH113" s="54"/>
      <c r="CI113" s="51"/>
      <c r="CJ113" s="51"/>
      <c r="CK113" s="51"/>
      <c r="CL113" s="51"/>
      <c r="CM113" s="51"/>
      <c r="CN113" s="51"/>
      <c r="CO113" s="51"/>
      <c r="CP113" s="51"/>
      <c r="CQ113" s="51"/>
      <c r="CR113" s="54"/>
      <c r="CS113" s="51"/>
      <c r="CT113" s="51"/>
      <c r="CU113" s="51"/>
      <c r="CV113" s="51"/>
      <c r="CW113" s="51"/>
      <c r="CX113" s="51"/>
    </row>
    <row r="114" spans="1:102" ht="12.7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</row>
    <row r="115" spans="1:102" ht="12.7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67">
        <f t="shared" ref="J115:AF115" ca="1" si="41">J57</f>
        <v>12012</v>
      </c>
      <c r="K115" s="68">
        <f t="shared" si="41"/>
        <v>0</v>
      </c>
      <c r="L115" s="68">
        <f t="shared" si="41"/>
        <v>0</v>
      </c>
      <c r="M115" s="68">
        <f t="shared" si="41"/>
        <v>0</v>
      </c>
      <c r="N115" s="68">
        <f t="shared" si="41"/>
        <v>0</v>
      </c>
      <c r="O115" s="69">
        <f t="shared" si="41"/>
        <v>0</v>
      </c>
      <c r="P115" s="51"/>
      <c r="Q115" s="67">
        <f t="shared" ca="1" si="41"/>
        <v>19012</v>
      </c>
      <c r="R115" s="68">
        <f t="shared" si="41"/>
        <v>0</v>
      </c>
      <c r="S115" s="68">
        <f t="shared" si="41"/>
        <v>0</v>
      </c>
      <c r="T115" s="68">
        <f t="shared" si="41"/>
        <v>0</v>
      </c>
      <c r="U115" s="68">
        <f t="shared" si="41"/>
        <v>0</v>
      </c>
      <c r="V115" s="69">
        <f t="shared" si="41"/>
        <v>0</v>
      </c>
      <c r="W115" s="51"/>
      <c r="X115" s="51"/>
      <c r="Y115" s="51"/>
      <c r="Z115" s="51"/>
      <c r="AA115" s="51"/>
      <c r="AB115" s="67">
        <f t="shared" ca="1" si="41"/>
        <v>30012</v>
      </c>
      <c r="AC115" s="68">
        <f t="shared" si="41"/>
        <v>0</v>
      </c>
      <c r="AD115" s="68">
        <f t="shared" si="41"/>
        <v>0</v>
      </c>
      <c r="AE115" s="68">
        <f t="shared" si="41"/>
        <v>0</v>
      </c>
      <c r="AF115" s="68">
        <f t="shared" si="41"/>
        <v>0</v>
      </c>
      <c r="AG115" s="69">
        <f t="shared" ref="AG115:BI115" si="42">AG57</f>
        <v>0</v>
      </c>
      <c r="AH115" s="51"/>
      <c r="AI115" s="51"/>
      <c r="AJ115" s="51"/>
      <c r="AK115" s="67">
        <f t="shared" ca="1" si="42"/>
        <v>39012</v>
      </c>
      <c r="AL115" s="68">
        <f t="shared" si="42"/>
        <v>0</v>
      </c>
      <c r="AM115" s="68">
        <f t="shared" si="42"/>
        <v>0</v>
      </c>
      <c r="AN115" s="68">
        <f t="shared" si="42"/>
        <v>0</v>
      </c>
      <c r="AO115" s="68">
        <f t="shared" si="42"/>
        <v>0</v>
      </c>
      <c r="AP115" s="69">
        <f t="shared" si="42"/>
        <v>0</v>
      </c>
      <c r="AQ115" s="51"/>
      <c r="AR115" s="51"/>
      <c r="AS115" s="51"/>
      <c r="AT115" s="67">
        <f t="shared" ca="1" si="42"/>
        <v>48012</v>
      </c>
      <c r="AU115" s="68">
        <f t="shared" si="42"/>
        <v>0</v>
      </c>
      <c r="AV115" s="68">
        <f t="shared" si="42"/>
        <v>0</v>
      </c>
      <c r="AW115" s="68">
        <f t="shared" si="42"/>
        <v>0</v>
      </c>
      <c r="AX115" s="68">
        <f t="shared" si="42"/>
        <v>0</v>
      </c>
      <c r="AY115" s="69">
        <f t="shared" si="42"/>
        <v>0</v>
      </c>
      <c r="AZ115" s="51"/>
      <c r="BA115" s="51"/>
      <c r="BB115" s="51"/>
      <c r="BC115" s="51"/>
      <c r="BD115" s="67">
        <f t="shared" ca="1" si="42"/>
        <v>58012</v>
      </c>
      <c r="BE115" s="68">
        <f t="shared" si="42"/>
        <v>0</v>
      </c>
      <c r="BF115" s="68">
        <f t="shared" si="42"/>
        <v>0</v>
      </c>
      <c r="BG115" s="68">
        <f t="shared" si="42"/>
        <v>0</v>
      </c>
      <c r="BH115" s="68">
        <f t="shared" si="42"/>
        <v>0</v>
      </c>
      <c r="BI115" s="69">
        <f t="shared" si="42"/>
        <v>0</v>
      </c>
      <c r="BJ115" s="51"/>
      <c r="BK115" s="51"/>
      <c r="BL115" s="51"/>
      <c r="BM115" s="67">
        <f t="shared" ref="BM115:CR115" ca="1" si="43">BM57</f>
        <v>67012</v>
      </c>
      <c r="BN115" s="68">
        <f t="shared" si="43"/>
        <v>0</v>
      </c>
      <c r="BO115" s="68">
        <f t="shared" si="43"/>
        <v>0</v>
      </c>
      <c r="BP115" s="68">
        <f t="shared" si="43"/>
        <v>0</v>
      </c>
      <c r="BQ115" s="68">
        <f t="shared" si="43"/>
        <v>0</v>
      </c>
      <c r="BR115" s="69">
        <f t="shared" si="43"/>
        <v>0</v>
      </c>
      <c r="BS115" s="51"/>
      <c r="BT115" s="67">
        <f t="shared" ca="1" si="43"/>
        <v>74012</v>
      </c>
      <c r="BU115" s="68">
        <f t="shared" si="43"/>
        <v>0</v>
      </c>
      <c r="BV115" s="68">
        <f t="shared" si="43"/>
        <v>0</v>
      </c>
      <c r="BW115" s="68">
        <f t="shared" si="43"/>
        <v>0</v>
      </c>
      <c r="BX115" s="68">
        <f t="shared" si="43"/>
        <v>0</v>
      </c>
      <c r="BY115" s="69">
        <f t="shared" si="43"/>
        <v>0</v>
      </c>
      <c r="BZ115" s="51"/>
      <c r="CA115" s="51"/>
      <c r="CB115" s="51"/>
      <c r="CC115" s="51"/>
      <c r="CD115" s="51"/>
      <c r="CE115" s="51"/>
      <c r="CF115" s="67">
        <f t="shared" ca="1" si="43"/>
        <v>86012</v>
      </c>
      <c r="CG115" s="68">
        <f t="shared" si="43"/>
        <v>0</v>
      </c>
      <c r="CH115" s="68">
        <f t="shared" si="43"/>
        <v>0</v>
      </c>
      <c r="CI115" s="68">
        <f t="shared" si="43"/>
        <v>0</v>
      </c>
      <c r="CJ115" s="68">
        <f t="shared" si="43"/>
        <v>0</v>
      </c>
      <c r="CK115" s="69">
        <f t="shared" si="43"/>
        <v>0</v>
      </c>
      <c r="CL115" s="51"/>
      <c r="CM115" s="51"/>
      <c r="CN115" s="51"/>
      <c r="CO115" s="51"/>
      <c r="CP115" s="51"/>
      <c r="CQ115" s="67">
        <f t="shared" ca="1" si="43"/>
        <v>97012</v>
      </c>
      <c r="CR115" s="68">
        <f t="shared" si="43"/>
        <v>0</v>
      </c>
      <c r="CS115" s="68">
        <f t="shared" ref="CS115:CV115" si="44">CS57</f>
        <v>0</v>
      </c>
      <c r="CT115" s="68">
        <f t="shared" si="44"/>
        <v>0</v>
      </c>
      <c r="CU115" s="68">
        <f t="shared" si="44"/>
        <v>0</v>
      </c>
      <c r="CV115" s="69">
        <f t="shared" si="44"/>
        <v>0</v>
      </c>
      <c r="CW115" s="51"/>
      <c r="CX115" s="51"/>
    </row>
    <row r="116" spans="1:102" ht="12.7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73">
        <f t="shared" ref="J116:AF116" si="45">J58</f>
        <v>0</v>
      </c>
      <c r="K116" s="74">
        <f t="shared" si="45"/>
        <v>0</v>
      </c>
      <c r="L116" s="74">
        <f t="shared" si="45"/>
        <v>0</v>
      </c>
      <c r="M116" s="74">
        <f t="shared" si="45"/>
        <v>0</v>
      </c>
      <c r="N116" s="74">
        <f t="shared" si="45"/>
        <v>0</v>
      </c>
      <c r="O116" s="75">
        <f t="shared" si="45"/>
        <v>0</v>
      </c>
      <c r="P116" s="51"/>
      <c r="Q116" s="73">
        <f t="shared" si="45"/>
        <v>0</v>
      </c>
      <c r="R116" s="74">
        <f t="shared" si="45"/>
        <v>0</v>
      </c>
      <c r="S116" s="74">
        <f t="shared" si="45"/>
        <v>0</v>
      </c>
      <c r="T116" s="74">
        <f t="shared" si="45"/>
        <v>0</v>
      </c>
      <c r="U116" s="74">
        <f t="shared" si="45"/>
        <v>0</v>
      </c>
      <c r="V116" s="75">
        <f t="shared" si="45"/>
        <v>0</v>
      </c>
      <c r="W116" s="51"/>
      <c r="X116" s="51"/>
      <c r="Y116" s="51"/>
      <c r="Z116" s="51"/>
      <c r="AA116" s="51"/>
      <c r="AB116" s="73">
        <f t="shared" si="45"/>
        <v>0</v>
      </c>
      <c r="AC116" s="74">
        <f t="shared" si="45"/>
        <v>0</v>
      </c>
      <c r="AD116" s="74">
        <f t="shared" si="45"/>
        <v>0</v>
      </c>
      <c r="AE116" s="74">
        <f t="shared" si="45"/>
        <v>0</v>
      </c>
      <c r="AF116" s="74">
        <f t="shared" si="45"/>
        <v>0</v>
      </c>
      <c r="AG116" s="75">
        <f t="shared" ref="AG116:BI116" si="46">AG58</f>
        <v>0</v>
      </c>
      <c r="AH116" s="51"/>
      <c r="AI116" s="51"/>
      <c r="AJ116" s="51"/>
      <c r="AK116" s="73">
        <f t="shared" si="46"/>
        <v>0</v>
      </c>
      <c r="AL116" s="74">
        <f t="shared" si="46"/>
        <v>0</v>
      </c>
      <c r="AM116" s="74">
        <f t="shared" si="46"/>
        <v>0</v>
      </c>
      <c r="AN116" s="74">
        <f t="shared" si="46"/>
        <v>0</v>
      </c>
      <c r="AO116" s="74">
        <f t="shared" si="46"/>
        <v>0</v>
      </c>
      <c r="AP116" s="75">
        <f t="shared" si="46"/>
        <v>0</v>
      </c>
      <c r="AQ116" s="51"/>
      <c r="AR116" s="51"/>
      <c r="AS116" s="51"/>
      <c r="AT116" s="73">
        <f t="shared" si="46"/>
        <v>0</v>
      </c>
      <c r="AU116" s="74">
        <f t="shared" si="46"/>
        <v>0</v>
      </c>
      <c r="AV116" s="74">
        <f t="shared" si="46"/>
        <v>0</v>
      </c>
      <c r="AW116" s="74">
        <f t="shared" si="46"/>
        <v>0</v>
      </c>
      <c r="AX116" s="74">
        <f t="shared" si="46"/>
        <v>0</v>
      </c>
      <c r="AY116" s="75">
        <f t="shared" si="46"/>
        <v>0</v>
      </c>
      <c r="AZ116" s="51"/>
      <c r="BA116" s="51"/>
      <c r="BB116" s="51"/>
      <c r="BC116" s="51"/>
      <c r="BD116" s="73">
        <f t="shared" si="46"/>
        <v>0</v>
      </c>
      <c r="BE116" s="74">
        <f t="shared" si="46"/>
        <v>0</v>
      </c>
      <c r="BF116" s="74">
        <f t="shared" si="46"/>
        <v>0</v>
      </c>
      <c r="BG116" s="74">
        <f t="shared" si="46"/>
        <v>0</v>
      </c>
      <c r="BH116" s="74">
        <f t="shared" si="46"/>
        <v>0</v>
      </c>
      <c r="BI116" s="75">
        <f t="shared" si="46"/>
        <v>0</v>
      </c>
      <c r="BJ116" s="51"/>
      <c r="BK116" s="51"/>
      <c r="BL116" s="51"/>
      <c r="BM116" s="73">
        <f t="shared" ref="BM116:CR116" si="47">BM58</f>
        <v>0</v>
      </c>
      <c r="BN116" s="74">
        <f t="shared" si="47"/>
        <v>0</v>
      </c>
      <c r="BO116" s="74">
        <f t="shared" si="47"/>
        <v>0</v>
      </c>
      <c r="BP116" s="74">
        <f t="shared" si="47"/>
        <v>0</v>
      </c>
      <c r="BQ116" s="74">
        <f t="shared" si="47"/>
        <v>0</v>
      </c>
      <c r="BR116" s="75">
        <f t="shared" si="47"/>
        <v>0</v>
      </c>
      <c r="BS116" s="51"/>
      <c r="BT116" s="73">
        <f t="shared" si="47"/>
        <v>0</v>
      </c>
      <c r="BU116" s="74">
        <f t="shared" si="47"/>
        <v>0</v>
      </c>
      <c r="BV116" s="74">
        <f t="shared" si="47"/>
        <v>0</v>
      </c>
      <c r="BW116" s="74">
        <f t="shared" si="47"/>
        <v>0</v>
      </c>
      <c r="BX116" s="74">
        <f t="shared" si="47"/>
        <v>0</v>
      </c>
      <c r="BY116" s="75">
        <f t="shared" si="47"/>
        <v>0</v>
      </c>
      <c r="BZ116" s="51"/>
      <c r="CA116" s="51"/>
      <c r="CB116" s="51"/>
      <c r="CC116" s="51"/>
      <c r="CD116" s="51"/>
      <c r="CE116" s="51"/>
      <c r="CF116" s="73">
        <f t="shared" si="47"/>
        <v>0</v>
      </c>
      <c r="CG116" s="74">
        <f t="shared" si="47"/>
        <v>0</v>
      </c>
      <c r="CH116" s="74">
        <f t="shared" si="47"/>
        <v>0</v>
      </c>
      <c r="CI116" s="74">
        <f t="shared" si="47"/>
        <v>0</v>
      </c>
      <c r="CJ116" s="74">
        <f t="shared" si="47"/>
        <v>0</v>
      </c>
      <c r="CK116" s="75">
        <f t="shared" si="47"/>
        <v>0</v>
      </c>
      <c r="CL116" s="51"/>
      <c r="CM116" s="51"/>
      <c r="CN116" s="51"/>
      <c r="CO116" s="51"/>
      <c r="CP116" s="51"/>
      <c r="CQ116" s="73">
        <f t="shared" si="47"/>
        <v>0</v>
      </c>
      <c r="CR116" s="74">
        <f t="shared" si="47"/>
        <v>0</v>
      </c>
      <c r="CS116" s="74">
        <f t="shared" ref="CS116:CV116" si="48">CS58</f>
        <v>0</v>
      </c>
      <c r="CT116" s="74">
        <f t="shared" si="48"/>
        <v>0</v>
      </c>
      <c r="CU116" s="74">
        <f t="shared" si="48"/>
        <v>0</v>
      </c>
      <c r="CV116" s="75">
        <f t="shared" si="48"/>
        <v>0</v>
      </c>
      <c r="CW116" s="51"/>
      <c r="CX116" s="51"/>
    </row>
  </sheetData>
  <sheetProtection password="CEE5" sheet="1" objects="1" scenarios="1"/>
  <mergeCells count="161">
    <mergeCell ref="CZ5:DW6"/>
    <mergeCell ref="CH45:CM46"/>
    <mergeCell ref="CS45:CX46"/>
    <mergeCell ref="J57:O58"/>
    <mergeCell ref="Q57:V58"/>
    <mergeCell ref="AB57:AG58"/>
    <mergeCell ref="AK57:AP58"/>
    <mergeCell ref="AT57:AY58"/>
    <mergeCell ref="BD57:BI58"/>
    <mergeCell ref="U33:Z34"/>
    <mergeCell ref="AD33:AI34"/>
    <mergeCell ref="AM33:AR34"/>
    <mergeCell ref="AW33:BB34"/>
    <mergeCell ref="BM57:BR58"/>
    <mergeCell ref="BT57:BY58"/>
    <mergeCell ref="CQ57:CV58"/>
    <mergeCell ref="DC49:DN49"/>
    <mergeCell ref="DO49:DQ49"/>
    <mergeCell ref="DC50:DN50"/>
    <mergeCell ref="DO50:DQ50"/>
    <mergeCell ref="BD21:BI22"/>
    <mergeCell ref="BS21:BX22"/>
    <mergeCell ref="CE21:CJ22"/>
    <mergeCell ref="CN21:CS22"/>
    <mergeCell ref="D45:I46"/>
    <mergeCell ref="K45:P46"/>
    <mergeCell ref="V45:AA46"/>
    <mergeCell ref="AE45:AJ46"/>
    <mergeCell ref="AN45:AS46"/>
    <mergeCell ref="AX45:BC46"/>
    <mergeCell ref="Q50:X50"/>
    <mergeCell ref="AA50:AH50"/>
    <mergeCell ref="CF57:CK58"/>
    <mergeCell ref="B9:G10"/>
    <mergeCell ref="M9:R10"/>
    <mergeCell ref="V9:AA10"/>
    <mergeCell ref="AE9:AJ10"/>
    <mergeCell ref="AO9:AT10"/>
    <mergeCell ref="AX9:BC10"/>
    <mergeCell ref="B21:G22"/>
    <mergeCell ref="I21:N22"/>
    <mergeCell ref="S21:X22"/>
    <mergeCell ref="AB21:AG22"/>
    <mergeCell ref="AK21:AP22"/>
    <mergeCell ref="AU21:AZ22"/>
    <mergeCell ref="C33:H34"/>
    <mergeCell ref="J33:O34"/>
    <mergeCell ref="DV39:DW39"/>
    <mergeCell ref="AU38:BB38"/>
    <mergeCell ref="BE38:BL38"/>
    <mergeCell ref="DC38:DN38"/>
    <mergeCell ref="DO38:DQ38"/>
    <mergeCell ref="DT38:DU38"/>
    <mergeCell ref="DV38:DW38"/>
    <mergeCell ref="DV50:DW50"/>
    <mergeCell ref="DV51:DW51"/>
    <mergeCell ref="DC37:DN37"/>
    <mergeCell ref="DO37:DQ37"/>
    <mergeCell ref="BF33:BK34"/>
    <mergeCell ref="BU33:BZ34"/>
    <mergeCell ref="CG33:CL34"/>
    <mergeCell ref="CP33:CU34"/>
    <mergeCell ref="BG45:BL46"/>
    <mergeCell ref="BV45:CA46"/>
    <mergeCell ref="DT39:DU39"/>
    <mergeCell ref="BO26:BV26"/>
    <mergeCell ref="BY26:CF26"/>
    <mergeCell ref="DC26:DN26"/>
    <mergeCell ref="DO26:DQ26"/>
    <mergeCell ref="DT15:DU15"/>
    <mergeCell ref="DV15:DW15"/>
    <mergeCell ref="DT26:DU26"/>
    <mergeCell ref="DV26:DW26"/>
    <mergeCell ref="DT27:DU27"/>
    <mergeCell ref="DV27:DW27"/>
    <mergeCell ref="DC25:DN25"/>
    <mergeCell ref="DO25:DQ25"/>
    <mergeCell ref="CZ20:DW23"/>
    <mergeCell ref="DC13:DN13"/>
    <mergeCell ref="DO13:DQ13"/>
    <mergeCell ref="CZ8:DW11"/>
    <mergeCell ref="BM9:BR10"/>
    <mergeCell ref="BY9:CD10"/>
    <mergeCell ref="CH9:CM10"/>
    <mergeCell ref="CS9:CX10"/>
    <mergeCell ref="AK14:AR14"/>
    <mergeCell ref="AU14:BB14"/>
    <mergeCell ref="DC14:DN14"/>
    <mergeCell ref="DO14:DQ14"/>
    <mergeCell ref="DT14:DU14"/>
    <mergeCell ref="DV14:DW14"/>
    <mergeCell ref="Q2:X2"/>
    <mergeCell ref="AA2:AH2"/>
    <mergeCell ref="DC2:DN2"/>
    <mergeCell ref="DO2:DQ2"/>
    <mergeCell ref="DT2:DU2"/>
    <mergeCell ref="DV2:DW2"/>
    <mergeCell ref="DT3:DU3"/>
    <mergeCell ref="DV3:DW3"/>
    <mergeCell ref="DC1:DN1"/>
    <mergeCell ref="DO1:DQ1"/>
    <mergeCell ref="CH67:CM68"/>
    <mergeCell ref="CS67:CX68"/>
    <mergeCell ref="Q115:V116"/>
    <mergeCell ref="BM115:BR116"/>
    <mergeCell ref="BV103:CA104"/>
    <mergeCell ref="CH103:CM104"/>
    <mergeCell ref="CS103:CX104"/>
    <mergeCell ref="Q108:X108"/>
    <mergeCell ref="K103:P104"/>
    <mergeCell ref="CG91:CL92"/>
    <mergeCell ref="CP91:CU92"/>
    <mergeCell ref="AU96:BB96"/>
    <mergeCell ref="BE96:BL96"/>
    <mergeCell ref="J91:O92"/>
    <mergeCell ref="BS79:BX80"/>
    <mergeCell ref="CE79:CJ80"/>
    <mergeCell ref="CN79:CS80"/>
    <mergeCell ref="BO84:BV84"/>
    <mergeCell ref="I79:N80"/>
    <mergeCell ref="AK72:AR72"/>
    <mergeCell ref="AU72:BB72"/>
    <mergeCell ref="BD79:BI80"/>
    <mergeCell ref="CF115:CK116"/>
    <mergeCell ref="CQ115:CV116"/>
    <mergeCell ref="B67:G68"/>
    <mergeCell ref="M67:R68"/>
    <mergeCell ref="V67:AA68"/>
    <mergeCell ref="AE67:AJ68"/>
    <mergeCell ref="AO67:AT68"/>
    <mergeCell ref="AX67:BC68"/>
    <mergeCell ref="BT115:BY116"/>
    <mergeCell ref="Q60:X60"/>
    <mergeCell ref="AA60:AH60"/>
    <mergeCell ref="BM67:BR68"/>
    <mergeCell ref="BY67:CD68"/>
    <mergeCell ref="BY84:CF84"/>
    <mergeCell ref="C91:H92"/>
    <mergeCell ref="U91:Z92"/>
    <mergeCell ref="AD91:AI92"/>
    <mergeCell ref="AM91:AR92"/>
    <mergeCell ref="AW91:BB92"/>
    <mergeCell ref="BF91:BK92"/>
    <mergeCell ref="BU91:BZ92"/>
    <mergeCell ref="B79:G80"/>
    <mergeCell ref="S79:X80"/>
    <mergeCell ref="AB79:AG80"/>
    <mergeCell ref="AK79:AP80"/>
    <mergeCell ref="AU79:AZ80"/>
    <mergeCell ref="AA108:AH108"/>
    <mergeCell ref="J115:O116"/>
    <mergeCell ref="AB115:AG116"/>
    <mergeCell ref="AK115:AP116"/>
    <mergeCell ref="AT115:AY116"/>
    <mergeCell ref="BD115:BI116"/>
    <mergeCell ref="D103:I104"/>
    <mergeCell ref="V103:AA104"/>
    <mergeCell ref="AE103:AJ104"/>
    <mergeCell ref="AN103:AS104"/>
    <mergeCell ref="AX103:BC104"/>
    <mergeCell ref="BG103:BL10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6" orientation="landscape" horizontalDpi="300" verticalDpi="300" r:id="rId1"/>
  <headerFooter>
    <oddHeader>&amp;C&amp;"Comic Sans MS,Gras"&amp;20Placer des nombres sur une droite numérique</oddHeader>
    <oddFooter>&amp;Lhttp://www.scalpa.info&amp;R&amp;Z&amp;F</oddFooter>
  </headerFooter>
  <rowBreaks count="1" manualBreakCount="1">
    <brk id="58" max="10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116"/>
  <sheetViews>
    <sheetView topLeftCell="A34" zoomScale="70" zoomScaleNormal="70" zoomScaleSheetLayoutView="40" workbookViewId="0">
      <selection activeCell="AA60" sqref="AA60:AH60"/>
    </sheetView>
  </sheetViews>
  <sheetFormatPr baseColWidth="10" defaultColWidth="4.7109375" defaultRowHeight="12.75" customHeight="1"/>
  <cols>
    <col min="1" max="102" width="1.7109375" customWidth="1"/>
    <col min="103" max="118" width="1.42578125" customWidth="1"/>
    <col min="119" max="121" width="2.7109375" customWidth="1"/>
    <col min="122" max="123" width="1.42578125" customWidth="1"/>
    <col min="124" max="124" width="7.28515625" customWidth="1"/>
    <col min="125" max="127" width="10.7109375" style="8" customWidth="1"/>
    <col min="128" max="128" width="4.7109375" customWidth="1"/>
  </cols>
  <sheetData>
    <row r="1" spans="1:128" ht="12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 t="str">
        <f ca="1">CONCATENATE("Fiche : ",RANDBETWEEN(1,1000))</f>
        <v>Fiche : 695</v>
      </c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"/>
      <c r="CZ1" s="1"/>
      <c r="DA1" s="1" t="s">
        <v>17</v>
      </c>
      <c r="DB1" s="1"/>
      <c r="DC1" s="29" t="s">
        <v>1</v>
      </c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32">
        <f ca="1">RANDBETWEEN(DV2,DV3)</f>
        <v>1</v>
      </c>
      <c r="DP1" s="33"/>
      <c r="DQ1" s="34"/>
      <c r="DR1" s="1"/>
      <c r="DS1" s="1"/>
      <c r="DT1" s="2" t="s">
        <v>2</v>
      </c>
      <c r="DU1" s="26">
        <v>1</v>
      </c>
      <c r="DV1" s="26">
        <v>1</v>
      </c>
      <c r="DW1" s="26">
        <v>1</v>
      </c>
      <c r="DX1" s="1"/>
    </row>
    <row r="2" spans="1:128" ht="12.75" customHeight="1">
      <c r="A2" s="9"/>
      <c r="B2" s="25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42">
        <f ca="1">IF(DO1&lt;(DO2*2),(2*DO2)+DO1,DO1)</f>
        <v>3</v>
      </c>
      <c r="R2" s="42"/>
      <c r="S2" s="42"/>
      <c r="T2" s="42"/>
      <c r="U2" s="42"/>
      <c r="V2" s="42"/>
      <c r="W2" s="42"/>
      <c r="X2" s="42"/>
      <c r="Y2" s="10"/>
      <c r="Z2" s="10"/>
      <c r="AA2" s="42">
        <f ca="1">Q2+DO2</f>
        <v>4</v>
      </c>
      <c r="AB2" s="42"/>
      <c r="AC2" s="42"/>
      <c r="AD2" s="42"/>
      <c r="AE2" s="42"/>
      <c r="AF2" s="42"/>
      <c r="AG2" s="42"/>
      <c r="AH2" s="42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"/>
      <c r="CZ2" s="1"/>
      <c r="DA2" s="1"/>
      <c r="DB2" s="1"/>
      <c r="DC2" s="29" t="s">
        <v>3</v>
      </c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>
        <f ca="1">INDEX(liste1,1,INT(RAND()*(4-1)+1))</f>
        <v>1</v>
      </c>
      <c r="DP2" s="29" t="e">
        <f ca="1">INDEX(liste,1,INT(RAND()*(4-1)+1))</f>
        <v>#NAME?</v>
      </c>
      <c r="DQ2" s="29" t="e">
        <f ca="1">INDEX(liste,1,INT(RAND()*(4-1)+1))</f>
        <v>#NAME?</v>
      </c>
      <c r="DR2" s="1"/>
      <c r="DS2" s="1"/>
      <c r="DT2" s="30" t="s">
        <v>4</v>
      </c>
      <c r="DU2" s="30"/>
      <c r="DV2" s="31">
        <v>1</v>
      </c>
      <c r="DW2" s="31"/>
      <c r="DX2" s="1"/>
    </row>
    <row r="3" spans="1:128" ht="12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30" t="s">
        <v>5</v>
      </c>
      <c r="DU3" s="30"/>
      <c r="DV3" s="31">
        <v>5</v>
      </c>
      <c r="DW3" s="31"/>
      <c r="DX3" s="1"/>
    </row>
    <row r="4" spans="1:128" ht="4.5" customHeight="1">
      <c r="A4" s="9"/>
      <c r="B4" s="10"/>
      <c r="C4" s="10"/>
      <c r="D4" s="10"/>
      <c r="E4" s="10"/>
      <c r="F4" s="11"/>
      <c r="G4" s="10"/>
      <c r="H4" s="10"/>
      <c r="I4" s="10"/>
      <c r="J4" s="10"/>
      <c r="K4" s="10"/>
      <c r="L4" s="10"/>
      <c r="M4" s="10"/>
      <c r="N4" s="10"/>
      <c r="O4" s="10"/>
      <c r="P4" s="11"/>
      <c r="Q4" s="10"/>
      <c r="R4" s="10"/>
      <c r="S4" s="10"/>
      <c r="T4" s="10"/>
      <c r="U4" s="10"/>
      <c r="V4" s="10"/>
      <c r="W4" s="10"/>
      <c r="X4" s="10"/>
      <c r="Y4" s="10"/>
      <c r="Z4" s="11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0"/>
      <c r="AL4" s="10"/>
      <c r="AM4" s="10"/>
      <c r="AN4" s="10"/>
      <c r="AO4" s="10"/>
      <c r="AP4" s="10"/>
      <c r="AQ4" s="10"/>
      <c r="AR4" s="10"/>
      <c r="AS4" s="10"/>
      <c r="AT4" s="11"/>
      <c r="AU4" s="10"/>
      <c r="AV4" s="10"/>
      <c r="AW4" s="10"/>
      <c r="AX4" s="10"/>
      <c r="AY4" s="10"/>
      <c r="AZ4" s="10"/>
      <c r="BA4" s="10"/>
      <c r="BB4" s="10"/>
      <c r="BC4" s="10"/>
      <c r="BD4" s="11"/>
      <c r="BE4" s="10"/>
      <c r="BF4" s="10"/>
      <c r="BG4" s="10"/>
      <c r="BH4" s="10"/>
      <c r="BI4" s="10"/>
      <c r="BJ4" s="10"/>
      <c r="BK4" s="10"/>
      <c r="BL4" s="10"/>
      <c r="BM4" s="10"/>
      <c r="BN4" s="11"/>
      <c r="BO4" s="10"/>
      <c r="BP4" s="10"/>
      <c r="BQ4" s="10"/>
      <c r="BR4" s="10"/>
      <c r="BS4" s="10"/>
      <c r="BT4" s="10"/>
      <c r="BU4" s="10"/>
      <c r="BV4" s="10"/>
      <c r="BW4" s="10"/>
      <c r="BX4" s="11"/>
      <c r="BY4" s="10"/>
      <c r="BZ4" s="10"/>
      <c r="CA4" s="10"/>
      <c r="CB4" s="10"/>
      <c r="CC4" s="10"/>
      <c r="CD4" s="10"/>
      <c r="CE4" s="10"/>
      <c r="CF4" s="10"/>
      <c r="CG4" s="10"/>
      <c r="CH4" s="11"/>
      <c r="CI4" s="10"/>
      <c r="CJ4" s="10"/>
      <c r="CK4" s="10"/>
      <c r="CL4" s="10"/>
      <c r="CM4" s="10"/>
      <c r="CN4" s="10"/>
      <c r="CO4" s="10"/>
      <c r="CP4" s="10"/>
      <c r="CQ4" s="10"/>
      <c r="CR4" s="11"/>
      <c r="CS4" s="10"/>
      <c r="CT4" s="10"/>
      <c r="CU4" s="10"/>
      <c r="CV4" s="10"/>
      <c r="CW4" s="10"/>
      <c r="CX4" s="10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5"/>
      <c r="DV4" s="5"/>
      <c r="DW4" s="6"/>
      <c r="DX4" s="1"/>
    </row>
    <row r="5" spans="1:128" ht="12.75" customHeight="1">
      <c r="A5" s="12"/>
      <c r="B5" s="13"/>
      <c r="C5" s="14"/>
      <c r="D5" s="14"/>
      <c r="E5" s="15"/>
      <c r="F5" s="14"/>
      <c r="G5" s="14"/>
      <c r="H5" s="14"/>
      <c r="I5" s="14"/>
      <c r="J5" s="15"/>
      <c r="K5" s="12"/>
      <c r="L5" s="14"/>
      <c r="M5" s="14"/>
      <c r="N5" s="14"/>
      <c r="O5" s="15"/>
      <c r="P5" s="14"/>
      <c r="Q5" s="14"/>
      <c r="R5" s="14"/>
      <c r="S5" s="14"/>
      <c r="T5" s="15"/>
      <c r="U5" s="12"/>
      <c r="V5" s="14"/>
      <c r="W5" s="14"/>
      <c r="X5" s="14"/>
      <c r="Y5" s="15"/>
      <c r="Z5" s="14"/>
      <c r="AA5" s="14"/>
      <c r="AB5" s="14"/>
      <c r="AC5" s="14"/>
      <c r="AD5" s="15"/>
      <c r="AE5" s="12"/>
      <c r="AF5" s="14"/>
      <c r="AG5" s="14"/>
      <c r="AH5" s="14"/>
      <c r="AI5" s="15"/>
      <c r="AJ5" s="14"/>
      <c r="AK5" s="14"/>
      <c r="AL5" s="14"/>
      <c r="AM5" s="14"/>
      <c r="AN5" s="15"/>
      <c r="AO5" s="12"/>
      <c r="AP5" s="14"/>
      <c r="AQ5" s="14"/>
      <c r="AR5" s="14"/>
      <c r="AS5" s="15"/>
      <c r="AT5" s="14"/>
      <c r="AU5" s="14"/>
      <c r="AV5" s="14"/>
      <c r="AW5" s="14"/>
      <c r="AX5" s="15"/>
      <c r="AY5" s="12"/>
      <c r="AZ5" s="14"/>
      <c r="BA5" s="14"/>
      <c r="BB5" s="14"/>
      <c r="BC5" s="15"/>
      <c r="BD5" s="14"/>
      <c r="BE5" s="14"/>
      <c r="BF5" s="14"/>
      <c r="BG5" s="14"/>
      <c r="BH5" s="15"/>
      <c r="BI5" s="12"/>
      <c r="BJ5" s="14"/>
      <c r="BK5" s="14"/>
      <c r="BL5" s="14"/>
      <c r="BM5" s="15"/>
      <c r="BN5" s="14"/>
      <c r="BO5" s="14"/>
      <c r="BP5" s="14"/>
      <c r="BQ5" s="14"/>
      <c r="BR5" s="15"/>
      <c r="BS5" s="12"/>
      <c r="BT5" s="14"/>
      <c r="BU5" s="14"/>
      <c r="BV5" s="14"/>
      <c r="BW5" s="15"/>
      <c r="BX5" s="14"/>
      <c r="BY5" s="14"/>
      <c r="BZ5" s="14"/>
      <c r="CA5" s="14"/>
      <c r="CB5" s="15"/>
      <c r="CC5" s="12"/>
      <c r="CD5" s="14"/>
      <c r="CE5" s="14"/>
      <c r="CF5" s="14"/>
      <c r="CG5" s="15"/>
      <c r="CH5" s="14"/>
      <c r="CI5" s="14"/>
      <c r="CJ5" s="14"/>
      <c r="CK5" s="14"/>
      <c r="CL5" s="15"/>
      <c r="CM5" s="12"/>
      <c r="CN5" s="14"/>
      <c r="CO5" s="14"/>
      <c r="CP5" s="14"/>
      <c r="CQ5" s="15"/>
      <c r="CR5" s="14"/>
      <c r="CS5" s="14"/>
      <c r="CT5" s="14"/>
      <c r="CU5" s="14"/>
      <c r="CV5" s="15"/>
      <c r="CW5" s="16"/>
      <c r="CX5" s="10"/>
      <c r="CY5" s="1"/>
      <c r="CZ5" s="40" t="s">
        <v>16</v>
      </c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1"/>
    </row>
    <row r="6" spans="1:128" ht="12.75" customHeight="1">
      <c r="A6" s="17"/>
      <c r="B6" s="18"/>
      <c r="C6" s="19"/>
      <c r="D6" s="19"/>
      <c r="E6" s="20"/>
      <c r="F6" s="19"/>
      <c r="G6" s="19"/>
      <c r="H6" s="19"/>
      <c r="I6" s="19"/>
      <c r="J6" s="20"/>
      <c r="K6" s="17"/>
      <c r="L6" s="19"/>
      <c r="M6" s="19"/>
      <c r="N6" s="19"/>
      <c r="O6" s="20"/>
      <c r="P6" s="19"/>
      <c r="Q6" s="19"/>
      <c r="R6" s="19"/>
      <c r="S6" s="19"/>
      <c r="T6" s="20"/>
      <c r="U6" s="17"/>
      <c r="V6" s="19"/>
      <c r="W6" s="19"/>
      <c r="X6" s="19"/>
      <c r="Y6" s="20"/>
      <c r="Z6" s="19"/>
      <c r="AA6" s="19"/>
      <c r="AB6" s="19"/>
      <c r="AC6" s="19"/>
      <c r="AD6" s="20"/>
      <c r="AE6" s="17"/>
      <c r="AF6" s="19"/>
      <c r="AG6" s="19"/>
      <c r="AH6" s="19"/>
      <c r="AI6" s="20"/>
      <c r="AJ6" s="19"/>
      <c r="AK6" s="19"/>
      <c r="AL6" s="19"/>
      <c r="AM6" s="19"/>
      <c r="AN6" s="20"/>
      <c r="AO6" s="17"/>
      <c r="AP6" s="19"/>
      <c r="AQ6" s="19"/>
      <c r="AR6" s="19"/>
      <c r="AS6" s="20"/>
      <c r="AT6" s="19"/>
      <c r="AU6" s="19"/>
      <c r="AV6" s="19"/>
      <c r="AW6" s="19"/>
      <c r="AX6" s="20"/>
      <c r="AY6" s="17"/>
      <c r="AZ6" s="19"/>
      <c r="BA6" s="19"/>
      <c r="BB6" s="19"/>
      <c r="BC6" s="20"/>
      <c r="BD6" s="19"/>
      <c r="BE6" s="19"/>
      <c r="BF6" s="19"/>
      <c r="BG6" s="19"/>
      <c r="BH6" s="20"/>
      <c r="BI6" s="17"/>
      <c r="BJ6" s="19"/>
      <c r="BK6" s="19"/>
      <c r="BL6" s="19"/>
      <c r="BM6" s="20"/>
      <c r="BN6" s="19"/>
      <c r="BO6" s="19"/>
      <c r="BP6" s="19"/>
      <c r="BQ6" s="19"/>
      <c r="BR6" s="20"/>
      <c r="BS6" s="17"/>
      <c r="BT6" s="19"/>
      <c r="BU6" s="19"/>
      <c r="BV6" s="19"/>
      <c r="BW6" s="20"/>
      <c r="BX6" s="19"/>
      <c r="BY6" s="19"/>
      <c r="BZ6" s="19"/>
      <c r="CA6" s="19"/>
      <c r="CB6" s="20"/>
      <c r="CC6" s="17"/>
      <c r="CD6" s="19"/>
      <c r="CE6" s="19"/>
      <c r="CF6" s="19"/>
      <c r="CG6" s="20"/>
      <c r="CH6" s="19"/>
      <c r="CI6" s="19"/>
      <c r="CJ6" s="19"/>
      <c r="CK6" s="19"/>
      <c r="CL6" s="20"/>
      <c r="CM6" s="17"/>
      <c r="CN6" s="19"/>
      <c r="CO6" s="19"/>
      <c r="CP6" s="19"/>
      <c r="CQ6" s="20"/>
      <c r="CR6" s="19"/>
      <c r="CS6" s="19"/>
      <c r="CT6" s="19"/>
      <c r="CU6" s="19"/>
      <c r="CV6" s="20"/>
      <c r="CW6" s="16"/>
      <c r="CX6" s="10"/>
      <c r="CY6" s="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1"/>
    </row>
    <row r="7" spans="1:128" ht="4.5" customHeight="1">
      <c r="A7" s="9"/>
      <c r="B7" s="10"/>
      <c r="C7" s="10"/>
      <c r="D7" s="10"/>
      <c r="E7" s="10"/>
      <c r="F7" s="11"/>
      <c r="G7" s="10"/>
      <c r="H7" s="10"/>
      <c r="I7" s="10"/>
      <c r="J7" s="10"/>
      <c r="K7" s="10"/>
      <c r="L7" s="10"/>
      <c r="M7" s="10"/>
      <c r="N7" s="10"/>
      <c r="O7" s="10"/>
      <c r="P7" s="11"/>
      <c r="Q7" s="10"/>
      <c r="R7" s="10"/>
      <c r="S7" s="10"/>
      <c r="T7" s="10"/>
      <c r="U7" s="10"/>
      <c r="V7" s="10"/>
      <c r="W7" s="10"/>
      <c r="X7" s="10"/>
      <c r="Y7" s="10"/>
      <c r="Z7" s="11"/>
      <c r="AA7" s="10"/>
      <c r="AB7" s="10"/>
      <c r="AC7" s="10"/>
      <c r="AD7" s="10"/>
      <c r="AE7" s="10"/>
      <c r="AF7" s="10"/>
      <c r="AG7" s="10"/>
      <c r="AH7" s="10"/>
      <c r="AI7" s="10"/>
      <c r="AJ7" s="11"/>
      <c r="AK7" s="10"/>
      <c r="AL7" s="10"/>
      <c r="AM7" s="10"/>
      <c r="AN7" s="10"/>
      <c r="AO7" s="10"/>
      <c r="AP7" s="10"/>
      <c r="AQ7" s="10"/>
      <c r="AR7" s="10"/>
      <c r="AS7" s="10"/>
      <c r="AT7" s="11"/>
      <c r="AU7" s="10"/>
      <c r="AV7" s="10"/>
      <c r="AW7" s="10"/>
      <c r="AX7" s="10"/>
      <c r="AY7" s="10"/>
      <c r="AZ7" s="10"/>
      <c r="BA7" s="10"/>
      <c r="BB7" s="10"/>
      <c r="BC7" s="10"/>
      <c r="BD7" s="11"/>
      <c r="BE7" s="10"/>
      <c r="BF7" s="10"/>
      <c r="BG7" s="10"/>
      <c r="BH7" s="10"/>
      <c r="BI7" s="10"/>
      <c r="BJ7" s="10"/>
      <c r="BK7" s="10"/>
      <c r="BL7" s="10"/>
      <c r="BM7" s="10"/>
      <c r="BN7" s="11"/>
      <c r="BO7" s="10"/>
      <c r="BP7" s="10"/>
      <c r="BQ7" s="10"/>
      <c r="BR7" s="10"/>
      <c r="BS7" s="10"/>
      <c r="BT7" s="10"/>
      <c r="BU7" s="10"/>
      <c r="BV7" s="10"/>
      <c r="BW7" s="10"/>
      <c r="BX7" s="11"/>
      <c r="BY7" s="10"/>
      <c r="BZ7" s="10"/>
      <c r="CA7" s="10"/>
      <c r="CB7" s="10"/>
      <c r="CC7" s="10"/>
      <c r="CD7" s="10"/>
      <c r="CE7" s="10"/>
      <c r="CF7" s="10"/>
      <c r="CG7" s="10"/>
      <c r="CH7" s="11"/>
      <c r="CI7" s="10"/>
      <c r="CJ7" s="10"/>
      <c r="CK7" s="10"/>
      <c r="CL7" s="10"/>
      <c r="CM7" s="10"/>
      <c r="CN7" s="10"/>
      <c r="CO7" s="10"/>
      <c r="CP7" s="10"/>
      <c r="CQ7" s="10"/>
      <c r="CR7" s="11"/>
      <c r="CS7" s="10"/>
      <c r="CT7" s="10"/>
      <c r="CU7" s="10"/>
      <c r="CV7" s="10"/>
      <c r="CW7" s="10"/>
      <c r="CX7" s="10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5"/>
      <c r="DV7" s="5"/>
      <c r="DW7" s="5"/>
      <c r="DX7" s="1"/>
    </row>
    <row r="8" spans="1:128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"/>
      <c r="CZ8" s="35" t="s">
        <v>22</v>
      </c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1"/>
    </row>
    <row r="9" spans="1:128" ht="12.75" customHeight="1">
      <c r="A9" s="9"/>
      <c r="B9" s="43">
        <f ca="1">Q2-(2*DO2)+2*(DO2/10)</f>
        <v>1.2</v>
      </c>
      <c r="C9" s="44"/>
      <c r="D9" s="44"/>
      <c r="E9" s="44"/>
      <c r="F9" s="44"/>
      <c r="G9" s="45"/>
      <c r="H9" s="10"/>
      <c r="I9" s="10"/>
      <c r="J9" s="10"/>
      <c r="K9" s="10"/>
      <c r="L9" s="10"/>
      <c r="M9" s="43">
        <f ca="1">Q2-5*(DO2/10)</f>
        <v>2.5</v>
      </c>
      <c r="N9" s="44"/>
      <c r="O9" s="44"/>
      <c r="P9" s="44"/>
      <c r="Q9" s="44"/>
      <c r="R9" s="45"/>
      <c r="S9" s="10"/>
      <c r="T9" s="10"/>
      <c r="U9" s="10"/>
      <c r="V9" s="43">
        <f ca="1">Q2+4*(DO2/10)</f>
        <v>3.4</v>
      </c>
      <c r="W9" s="44"/>
      <c r="X9" s="44"/>
      <c r="Y9" s="44"/>
      <c r="Z9" s="44"/>
      <c r="AA9" s="45"/>
      <c r="AB9" s="10"/>
      <c r="AC9" s="10"/>
      <c r="AD9" s="10"/>
      <c r="AE9" s="43">
        <f ca="1">Q2+DO2+3*(DO2/10)</f>
        <v>4.3</v>
      </c>
      <c r="AF9" s="44"/>
      <c r="AG9" s="44"/>
      <c r="AH9" s="44"/>
      <c r="AI9" s="44"/>
      <c r="AJ9" s="45"/>
      <c r="AK9" s="10"/>
      <c r="AL9" s="10"/>
      <c r="AM9" s="10"/>
      <c r="AN9" s="10"/>
      <c r="AO9" s="43">
        <f ca="1">AE9+DO2</f>
        <v>5.3</v>
      </c>
      <c r="AP9" s="44"/>
      <c r="AQ9" s="44"/>
      <c r="AR9" s="44"/>
      <c r="AS9" s="44"/>
      <c r="AT9" s="45"/>
      <c r="AU9" s="10"/>
      <c r="AV9" s="10"/>
      <c r="AW9" s="10"/>
      <c r="AX9" s="43">
        <f ca="1">AO9+DO2-(DO2/10)</f>
        <v>6.2</v>
      </c>
      <c r="AY9" s="44"/>
      <c r="AZ9" s="44"/>
      <c r="BA9" s="44"/>
      <c r="BB9" s="44"/>
      <c r="BC9" s="45"/>
      <c r="BD9" s="10"/>
      <c r="BE9" s="10"/>
      <c r="BF9" s="10"/>
      <c r="BG9" s="10"/>
      <c r="BH9" s="10"/>
      <c r="BI9" s="10"/>
      <c r="BJ9" s="10"/>
      <c r="BK9" s="10"/>
      <c r="BL9" s="10"/>
      <c r="BM9" s="43">
        <f ca="1">AX9+DO2+5*(DO2/10)</f>
        <v>7.7</v>
      </c>
      <c r="BN9" s="44"/>
      <c r="BO9" s="44"/>
      <c r="BP9" s="44"/>
      <c r="BQ9" s="44"/>
      <c r="BR9" s="45"/>
      <c r="BS9" s="10"/>
      <c r="BT9" s="10"/>
      <c r="BU9" s="10"/>
      <c r="BV9" s="10"/>
      <c r="BW9" s="10"/>
      <c r="BX9" s="10"/>
      <c r="BY9" s="43">
        <f ca="1">BM9+DO2+2*(DO2/10)</f>
        <v>8.8999999999999986</v>
      </c>
      <c r="BZ9" s="44"/>
      <c r="CA9" s="44"/>
      <c r="CB9" s="44"/>
      <c r="CC9" s="44"/>
      <c r="CD9" s="45"/>
      <c r="CE9" s="10"/>
      <c r="CF9" s="10"/>
      <c r="CG9" s="10"/>
      <c r="CH9" s="43">
        <f ca="1">BY9+DO2-(DO2/10)</f>
        <v>9.7999999999999989</v>
      </c>
      <c r="CI9" s="44"/>
      <c r="CJ9" s="44"/>
      <c r="CK9" s="44"/>
      <c r="CL9" s="44"/>
      <c r="CM9" s="45"/>
      <c r="CN9" s="10"/>
      <c r="CO9" s="10"/>
      <c r="CP9" s="10"/>
      <c r="CQ9" s="10"/>
      <c r="CR9" s="10"/>
      <c r="CS9" s="43">
        <f ca="1">Q2+(8*DO2)</f>
        <v>11</v>
      </c>
      <c r="CT9" s="44"/>
      <c r="CU9" s="44"/>
      <c r="CV9" s="44"/>
      <c r="CW9" s="44"/>
      <c r="CX9" s="45"/>
      <c r="CY9" s="1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1"/>
    </row>
    <row r="10" spans="1:128" ht="12.75" customHeight="1">
      <c r="A10" s="9"/>
      <c r="B10" s="46"/>
      <c r="C10" s="47"/>
      <c r="D10" s="47"/>
      <c r="E10" s="47"/>
      <c r="F10" s="47"/>
      <c r="G10" s="48"/>
      <c r="H10" s="10"/>
      <c r="I10" s="10"/>
      <c r="J10" s="10"/>
      <c r="K10" s="10"/>
      <c r="L10" s="10"/>
      <c r="M10" s="46"/>
      <c r="N10" s="47"/>
      <c r="O10" s="47"/>
      <c r="P10" s="47"/>
      <c r="Q10" s="47"/>
      <c r="R10" s="48"/>
      <c r="S10" s="10"/>
      <c r="T10" s="10"/>
      <c r="U10" s="10"/>
      <c r="V10" s="46"/>
      <c r="W10" s="47"/>
      <c r="X10" s="47"/>
      <c r="Y10" s="47"/>
      <c r="Z10" s="47"/>
      <c r="AA10" s="48"/>
      <c r="AB10" s="10"/>
      <c r="AC10" s="10"/>
      <c r="AD10" s="10"/>
      <c r="AE10" s="46"/>
      <c r="AF10" s="47"/>
      <c r="AG10" s="47"/>
      <c r="AH10" s="47"/>
      <c r="AI10" s="47"/>
      <c r="AJ10" s="48"/>
      <c r="AK10" s="10"/>
      <c r="AL10" s="10"/>
      <c r="AM10" s="10"/>
      <c r="AN10" s="10"/>
      <c r="AO10" s="46"/>
      <c r="AP10" s="47"/>
      <c r="AQ10" s="47"/>
      <c r="AR10" s="47"/>
      <c r="AS10" s="47"/>
      <c r="AT10" s="48"/>
      <c r="AU10" s="10"/>
      <c r="AV10" s="10"/>
      <c r="AW10" s="10"/>
      <c r="AX10" s="46"/>
      <c r="AY10" s="47"/>
      <c r="AZ10" s="47"/>
      <c r="BA10" s="47"/>
      <c r="BB10" s="47"/>
      <c r="BC10" s="48"/>
      <c r="BD10" s="10"/>
      <c r="BE10" s="10"/>
      <c r="BF10" s="10"/>
      <c r="BG10" s="10"/>
      <c r="BH10" s="10"/>
      <c r="BI10" s="10"/>
      <c r="BJ10" s="10"/>
      <c r="BK10" s="10"/>
      <c r="BL10" s="10"/>
      <c r="BM10" s="46"/>
      <c r="BN10" s="47"/>
      <c r="BO10" s="47"/>
      <c r="BP10" s="47"/>
      <c r="BQ10" s="47"/>
      <c r="BR10" s="48"/>
      <c r="BS10" s="10"/>
      <c r="BT10" s="10"/>
      <c r="BU10" s="10"/>
      <c r="BV10" s="10"/>
      <c r="BW10" s="10"/>
      <c r="BX10" s="10"/>
      <c r="BY10" s="46"/>
      <c r="BZ10" s="47"/>
      <c r="CA10" s="47"/>
      <c r="CB10" s="47"/>
      <c r="CC10" s="47"/>
      <c r="CD10" s="48"/>
      <c r="CE10" s="10"/>
      <c r="CF10" s="10"/>
      <c r="CG10" s="10"/>
      <c r="CH10" s="46"/>
      <c r="CI10" s="47"/>
      <c r="CJ10" s="47"/>
      <c r="CK10" s="47"/>
      <c r="CL10" s="47"/>
      <c r="CM10" s="48"/>
      <c r="CN10" s="10"/>
      <c r="CO10" s="10"/>
      <c r="CP10" s="10"/>
      <c r="CQ10" s="10"/>
      <c r="CR10" s="10"/>
      <c r="CS10" s="46"/>
      <c r="CT10" s="47"/>
      <c r="CU10" s="47"/>
      <c r="CV10" s="47"/>
      <c r="CW10" s="47"/>
      <c r="CX10" s="48"/>
      <c r="CY10" s="1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1"/>
    </row>
    <row r="11" spans="1:128" ht="12.7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1"/>
    </row>
    <row r="12" spans="1:128" ht="12.7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5"/>
      <c r="DV12" s="5"/>
      <c r="DW12" s="5"/>
      <c r="DX12" s="1"/>
    </row>
    <row r="13" spans="1:128" ht="12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"/>
      <c r="CZ13" s="1"/>
      <c r="DA13" s="1" t="s">
        <v>18</v>
      </c>
      <c r="DB13" s="1"/>
      <c r="DC13" s="29" t="s">
        <v>1</v>
      </c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>
        <f ca="1">RANDBETWEEN(DV14,DV15)</f>
        <v>9</v>
      </c>
      <c r="DP13" s="29"/>
      <c r="DQ13" s="29"/>
      <c r="DR13" s="1"/>
      <c r="DS13" s="1"/>
      <c r="DT13" s="2" t="s">
        <v>6</v>
      </c>
      <c r="DU13" s="27">
        <v>1</v>
      </c>
      <c r="DV13" s="27">
        <v>1</v>
      </c>
      <c r="DW13" s="27">
        <v>1</v>
      </c>
      <c r="DX13" s="1"/>
    </row>
    <row r="14" spans="1:128" ht="12.75" customHeight="1">
      <c r="A14" s="9"/>
      <c r="B14" s="25" t="s">
        <v>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42">
        <f ca="1">IF($DO13&lt;($DO14*4),($DO14*4)+$DO13,$DO13)</f>
        <v>9</v>
      </c>
      <c r="AL14" s="42"/>
      <c r="AM14" s="42"/>
      <c r="AN14" s="42"/>
      <c r="AO14" s="42"/>
      <c r="AP14" s="42"/>
      <c r="AQ14" s="42"/>
      <c r="AR14" s="42"/>
      <c r="AS14" s="10"/>
      <c r="AT14" s="10"/>
      <c r="AU14" s="42">
        <f ca="1">AK14+DO14</f>
        <v>10</v>
      </c>
      <c r="AV14" s="42"/>
      <c r="AW14" s="42"/>
      <c r="AX14" s="42"/>
      <c r="AY14" s="42"/>
      <c r="AZ14" s="42"/>
      <c r="BA14" s="42"/>
      <c r="BB14" s="42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"/>
      <c r="CZ14" s="1"/>
      <c r="DA14" s="1"/>
      <c r="DB14" s="1"/>
      <c r="DC14" s="29" t="s">
        <v>3</v>
      </c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>
        <f ca="1">INDEX(liste1a,1,INT(RAND()*(4-1)+1))</f>
        <v>1</v>
      </c>
      <c r="DP14" s="29" t="e">
        <f ca="1">INDEX(liste,1,INT(RAND()*(4-1)+1))</f>
        <v>#NAME?</v>
      </c>
      <c r="DQ14" s="29" t="e">
        <f ca="1">INDEX(liste,1,INT(RAND()*(4-1)+1))</f>
        <v>#NAME?</v>
      </c>
      <c r="DR14" s="1"/>
      <c r="DS14" s="1"/>
      <c r="DT14" s="30" t="s">
        <v>4</v>
      </c>
      <c r="DU14" s="30"/>
      <c r="DV14" s="31">
        <v>5</v>
      </c>
      <c r="DW14" s="31"/>
      <c r="DX14" s="1"/>
    </row>
    <row r="15" spans="1:128" ht="12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30" t="s">
        <v>5</v>
      </c>
      <c r="DU15" s="30"/>
      <c r="DV15" s="31">
        <v>10</v>
      </c>
      <c r="DW15" s="31"/>
      <c r="DX15" s="1"/>
    </row>
    <row r="16" spans="1:128" ht="4.5" customHeight="1">
      <c r="A16" s="9"/>
      <c r="B16" s="10"/>
      <c r="C16" s="10"/>
      <c r="D16" s="10"/>
      <c r="E16" s="10"/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0"/>
      <c r="R16" s="10"/>
      <c r="S16" s="10"/>
      <c r="T16" s="10"/>
      <c r="U16" s="10"/>
      <c r="V16" s="10"/>
      <c r="W16" s="10"/>
      <c r="X16" s="10"/>
      <c r="Y16" s="10"/>
      <c r="Z16" s="11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0"/>
      <c r="AL16" s="10"/>
      <c r="AM16" s="10"/>
      <c r="AN16" s="10"/>
      <c r="AO16" s="10"/>
      <c r="AP16" s="10"/>
      <c r="AQ16" s="10"/>
      <c r="AR16" s="10"/>
      <c r="AS16" s="10"/>
      <c r="AT16" s="11"/>
      <c r="AU16" s="10"/>
      <c r="AV16" s="10"/>
      <c r="AW16" s="10"/>
      <c r="AX16" s="10"/>
      <c r="AY16" s="10"/>
      <c r="AZ16" s="10"/>
      <c r="BA16" s="10"/>
      <c r="BB16" s="10"/>
      <c r="BC16" s="10"/>
      <c r="BD16" s="11"/>
      <c r="BE16" s="10"/>
      <c r="BF16" s="10"/>
      <c r="BG16" s="10"/>
      <c r="BH16" s="10"/>
      <c r="BI16" s="10"/>
      <c r="BJ16" s="10"/>
      <c r="BK16" s="10"/>
      <c r="BL16" s="10"/>
      <c r="BM16" s="10"/>
      <c r="BN16" s="11"/>
      <c r="BO16" s="10"/>
      <c r="BP16" s="10"/>
      <c r="BQ16" s="10"/>
      <c r="BR16" s="10"/>
      <c r="BS16" s="10"/>
      <c r="BT16" s="10"/>
      <c r="BU16" s="10"/>
      <c r="BV16" s="10"/>
      <c r="BW16" s="10"/>
      <c r="BX16" s="11"/>
      <c r="BY16" s="10"/>
      <c r="BZ16" s="10"/>
      <c r="CA16" s="10"/>
      <c r="CB16" s="10"/>
      <c r="CC16" s="10"/>
      <c r="CD16" s="10"/>
      <c r="CE16" s="10"/>
      <c r="CF16" s="10"/>
      <c r="CG16" s="10"/>
      <c r="CH16" s="11"/>
      <c r="CI16" s="10"/>
      <c r="CJ16" s="10"/>
      <c r="CK16" s="10"/>
      <c r="CL16" s="10"/>
      <c r="CM16" s="10"/>
      <c r="CN16" s="10"/>
      <c r="CO16" s="10"/>
      <c r="CP16" s="10"/>
      <c r="CQ16" s="10"/>
      <c r="CR16" s="11"/>
      <c r="CS16" s="10"/>
      <c r="CT16" s="10"/>
      <c r="CU16" s="10"/>
      <c r="CV16" s="10"/>
      <c r="CW16" s="10"/>
      <c r="CX16" s="10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5"/>
      <c r="DV16" s="5"/>
      <c r="DW16" s="5"/>
      <c r="DX16" s="1"/>
    </row>
    <row r="17" spans="1:128" ht="12.75" customHeight="1">
      <c r="A17" s="12"/>
      <c r="B17" s="13"/>
      <c r="C17" s="14"/>
      <c r="D17" s="14"/>
      <c r="E17" s="15"/>
      <c r="F17" s="14"/>
      <c r="G17" s="14"/>
      <c r="H17" s="14"/>
      <c r="I17" s="14"/>
      <c r="J17" s="15"/>
      <c r="K17" s="12"/>
      <c r="L17" s="14"/>
      <c r="M17" s="14"/>
      <c r="N17" s="14"/>
      <c r="O17" s="15"/>
      <c r="P17" s="14"/>
      <c r="Q17" s="14"/>
      <c r="R17" s="14"/>
      <c r="S17" s="14"/>
      <c r="T17" s="15"/>
      <c r="U17" s="12"/>
      <c r="V17" s="14"/>
      <c r="W17" s="14"/>
      <c r="X17" s="14"/>
      <c r="Y17" s="15"/>
      <c r="Z17" s="14"/>
      <c r="AA17" s="14"/>
      <c r="AB17" s="14"/>
      <c r="AC17" s="14"/>
      <c r="AD17" s="15"/>
      <c r="AE17" s="12"/>
      <c r="AF17" s="14"/>
      <c r="AG17" s="14"/>
      <c r="AH17" s="14"/>
      <c r="AI17" s="15"/>
      <c r="AJ17" s="14"/>
      <c r="AK17" s="14"/>
      <c r="AL17" s="14"/>
      <c r="AM17" s="14"/>
      <c r="AN17" s="15"/>
      <c r="AO17" s="12"/>
      <c r="AP17" s="14"/>
      <c r="AQ17" s="14"/>
      <c r="AR17" s="14"/>
      <c r="AS17" s="15"/>
      <c r="AT17" s="14"/>
      <c r="AU17" s="14"/>
      <c r="AV17" s="14"/>
      <c r="AW17" s="14"/>
      <c r="AX17" s="15"/>
      <c r="AY17" s="12"/>
      <c r="AZ17" s="14"/>
      <c r="BA17" s="14"/>
      <c r="BB17" s="14"/>
      <c r="BC17" s="15"/>
      <c r="BD17" s="14"/>
      <c r="BE17" s="14"/>
      <c r="BF17" s="14"/>
      <c r="BG17" s="14"/>
      <c r="BH17" s="15"/>
      <c r="BI17" s="12"/>
      <c r="BJ17" s="14"/>
      <c r="BK17" s="14"/>
      <c r="BL17" s="14"/>
      <c r="BM17" s="15"/>
      <c r="BN17" s="14"/>
      <c r="BO17" s="14"/>
      <c r="BP17" s="14"/>
      <c r="BQ17" s="14"/>
      <c r="BR17" s="15"/>
      <c r="BS17" s="12"/>
      <c r="BT17" s="14"/>
      <c r="BU17" s="14"/>
      <c r="BV17" s="14"/>
      <c r="BW17" s="15"/>
      <c r="BX17" s="14"/>
      <c r="BY17" s="14"/>
      <c r="BZ17" s="14"/>
      <c r="CA17" s="14"/>
      <c r="CB17" s="15"/>
      <c r="CC17" s="12"/>
      <c r="CD17" s="14"/>
      <c r="CE17" s="14"/>
      <c r="CF17" s="14"/>
      <c r="CG17" s="15"/>
      <c r="CH17" s="14"/>
      <c r="CI17" s="14"/>
      <c r="CJ17" s="14"/>
      <c r="CK17" s="14"/>
      <c r="CL17" s="15"/>
      <c r="CM17" s="12"/>
      <c r="CN17" s="14"/>
      <c r="CO17" s="14"/>
      <c r="CP17" s="14"/>
      <c r="CQ17" s="15"/>
      <c r="CR17" s="14"/>
      <c r="CS17" s="14"/>
      <c r="CT17" s="14"/>
      <c r="CU17" s="14"/>
      <c r="CV17" s="15"/>
      <c r="CW17" s="16"/>
      <c r="CX17" s="10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5"/>
      <c r="DV17" s="5"/>
      <c r="DW17" s="5"/>
      <c r="DX17" s="1"/>
    </row>
    <row r="18" spans="1:128" ht="12.75" customHeight="1">
      <c r="A18" s="17"/>
      <c r="B18" s="18"/>
      <c r="C18" s="19"/>
      <c r="D18" s="19"/>
      <c r="E18" s="20"/>
      <c r="F18" s="19"/>
      <c r="G18" s="19"/>
      <c r="H18" s="19"/>
      <c r="I18" s="19"/>
      <c r="J18" s="20"/>
      <c r="K18" s="17"/>
      <c r="L18" s="19"/>
      <c r="M18" s="19"/>
      <c r="N18" s="19"/>
      <c r="O18" s="20"/>
      <c r="P18" s="19"/>
      <c r="Q18" s="19"/>
      <c r="R18" s="19"/>
      <c r="S18" s="19"/>
      <c r="T18" s="20"/>
      <c r="U18" s="17"/>
      <c r="V18" s="19"/>
      <c r="W18" s="19"/>
      <c r="X18" s="19"/>
      <c r="Y18" s="20"/>
      <c r="Z18" s="19"/>
      <c r="AA18" s="19"/>
      <c r="AB18" s="19"/>
      <c r="AC18" s="19"/>
      <c r="AD18" s="20"/>
      <c r="AE18" s="17"/>
      <c r="AF18" s="19"/>
      <c r="AG18" s="19"/>
      <c r="AH18" s="19"/>
      <c r="AI18" s="20"/>
      <c r="AJ18" s="19"/>
      <c r="AK18" s="19"/>
      <c r="AL18" s="19"/>
      <c r="AM18" s="19"/>
      <c r="AN18" s="20"/>
      <c r="AO18" s="17"/>
      <c r="AP18" s="19"/>
      <c r="AQ18" s="19"/>
      <c r="AR18" s="19"/>
      <c r="AS18" s="20"/>
      <c r="AT18" s="19"/>
      <c r="AU18" s="19"/>
      <c r="AV18" s="19"/>
      <c r="AW18" s="19"/>
      <c r="AX18" s="20"/>
      <c r="AY18" s="17"/>
      <c r="AZ18" s="19"/>
      <c r="BA18" s="19"/>
      <c r="BB18" s="19"/>
      <c r="BC18" s="20"/>
      <c r="BD18" s="19"/>
      <c r="BE18" s="19"/>
      <c r="BF18" s="19"/>
      <c r="BG18" s="19"/>
      <c r="BH18" s="20"/>
      <c r="BI18" s="17"/>
      <c r="BJ18" s="19"/>
      <c r="BK18" s="19"/>
      <c r="BL18" s="19"/>
      <c r="BM18" s="20"/>
      <c r="BN18" s="19"/>
      <c r="BO18" s="19"/>
      <c r="BP18" s="19"/>
      <c r="BQ18" s="19"/>
      <c r="BR18" s="20"/>
      <c r="BS18" s="17"/>
      <c r="BT18" s="19"/>
      <c r="BU18" s="19"/>
      <c r="BV18" s="19"/>
      <c r="BW18" s="20"/>
      <c r="BX18" s="19"/>
      <c r="BY18" s="19"/>
      <c r="BZ18" s="19"/>
      <c r="CA18" s="19"/>
      <c r="CB18" s="20"/>
      <c r="CC18" s="17"/>
      <c r="CD18" s="19"/>
      <c r="CE18" s="19"/>
      <c r="CF18" s="19"/>
      <c r="CG18" s="20"/>
      <c r="CH18" s="19"/>
      <c r="CI18" s="19"/>
      <c r="CJ18" s="19"/>
      <c r="CK18" s="19"/>
      <c r="CL18" s="20"/>
      <c r="CM18" s="17"/>
      <c r="CN18" s="19"/>
      <c r="CO18" s="19"/>
      <c r="CP18" s="19"/>
      <c r="CQ18" s="20"/>
      <c r="CR18" s="19"/>
      <c r="CS18" s="19"/>
      <c r="CT18" s="19"/>
      <c r="CU18" s="19"/>
      <c r="CV18" s="20"/>
      <c r="CW18" s="16"/>
      <c r="CX18" s="10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5"/>
      <c r="DV18" s="5"/>
      <c r="DW18" s="5"/>
      <c r="DX18" s="1"/>
    </row>
    <row r="19" spans="1:128" ht="4.5" customHeight="1">
      <c r="A19" s="9"/>
      <c r="B19" s="10"/>
      <c r="C19" s="10"/>
      <c r="D19" s="10"/>
      <c r="E19" s="10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0"/>
      <c r="R19" s="10"/>
      <c r="S19" s="10"/>
      <c r="T19" s="10"/>
      <c r="U19" s="10"/>
      <c r="V19" s="10"/>
      <c r="W19" s="10"/>
      <c r="X19" s="10"/>
      <c r="Y19" s="10"/>
      <c r="Z19" s="11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0"/>
      <c r="AL19" s="10"/>
      <c r="AM19" s="10"/>
      <c r="AN19" s="10"/>
      <c r="AO19" s="10"/>
      <c r="AP19" s="10"/>
      <c r="AQ19" s="10"/>
      <c r="AR19" s="10"/>
      <c r="AS19" s="10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1"/>
      <c r="BE19" s="10"/>
      <c r="BF19" s="10"/>
      <c r="BG19" s="10"/>
      <c r="BH19" s="10"/>
      <c r="BI19" s="10"/>
      <c r="BJ19" s="10"/>
      <c r="BK19" s="10"/>
      <c r="BL19" s="10"/>
      <c r="BM19" s="10"/>
      <c r="BN19" s="11"/>
      <c r="BO19" s="10"/>
      <c r="BP19" s="10"/>
      <c r="BQ19" s="10"/>
      <c r="BR19" s="10"/>
      <c r="BS19" s="10"/>
      <c r="BT19" s="10"/>
      <c r="BU19" s="10"/>
      <c r="BV19" s="10"/>
      <c r="BW19" s="10"/>
      <c r="BX19" s="11"/>
      <c r="BY19" s="10"/>
      <c r="BZ19" s="10"/>
      <c r="CA19" s="10"/>
      <c r="CB19" s="10"/>
      <c r="CC19" s="10"/>
      <c r="CD19" s="10"/>
      <c r="CE19" s="10"/>
      <c r="CF19" s="10"/>
      <c r="CG19" s="10"/>
      <c r="CH19" s="11"/>
      <c r="CI19" s="10"/>
      <c r="CJ19" s="10"/>
      <c r="CK19" s="10"/>
      <c r="CL19" s="10"/>
      <c r="CM19" s="10"/>
      <c r="CN19" s="10"/>
      <c r="CO19" s="10"/>
      <c r="CP19" s="10"/>
      <c r="CQ19" s="10"/>
      <c r="CR19" s="11"/>
      <c r="CS19" s="10"/>
      <c r="CT19" s="10"/>
      <c r="CU19" s="10"/>
      <c r="CV19" s="10"/>
      <c r="CW19" s="10"/>
      <c r="CX19" s="10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5"/>
      <c r="DV19" s="5"/>
      <c r="DW19" s="5"/>
      <c r="DX19" s="1"/>
    </row>
    <row r="20" spans="1:128" ht="12.7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"/>
      <c r="CZ20" s="36" t="s">
        <v>15</v>
      </c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1"/>
    </row>
    <row r="21" spans="1:128" ht="12.75" customHeight="1">
      <c r="A21" s="9"/>
      <c r="B21" s="43">
        <f ca="1">AK14-(4*DO14)+2*(DO14/10)</f>
        <v>5.2</v>
      </c>
      <c r="C21" s="44"/>
      <c r="D21" s="44"/>
      <c r="E21" s="44"/>
      <c r="F21" s="44"/>
      <c r="G21" s="45"/>
      <c r="H21" s="21"/>
      <c r="I21" s="43">
        <f ca="1">B21+7*(DO14/10)</f>
        <v>5.9</v>
      </c>
      <c r="J21" s="44"/>
      <c r="K21" s="44"/>
      <c r="L21" s="44"/>
      <c r="M21" s="44"/>
      <c r="N21" s="45"/>
      <c r="O21" s="10"/>
      <c r="P21" s="10"/>
      <c r="Q21" s="10"/>
      <c r="R21" s="10"/>
      <c r="S21" s="43">
        <f ca="1">I21+DO14+2*(DO14/10)</f>
        <v>7.1000000000000005</v>
      </c>
      <c r="T21" s="44"/>
      <c r="U21" s="44"/>
      <c r="V21" s="44"/>
      <c r="W21" s="44"/>
      <c r="X21" s="45"/>
      <c r="Y21" s="10"/>
      <c r="Z21" s="10"/>
      <c r="AA21" s="10"/>
      <c r="AB21" s="43">
        <f ca="1">AK14-DO14</f>
        <v>8</v>
      </c>
      <c r="AC21" s="44"/>
      <c r="AD21" s="44"/>
      <c r="AE21" s="44"/>
      <c r="AF21" s="44"/>
      <c r="AG21" s="45"/>
      <c r="AH21" s="10"/>
      <c r="AI21" s="10"/>
      <c r="AJ21" s="10"/>
      <c r="AK21" s="43">
        <f ca="1">AK14-(DO14/10)</f>
        <v>8.9</v>
      </c>
      <c r="AL21" s="44"/>
      <c r="AM21" s="44"/>
      <c r="AN21" s="44"/>
      <c r="AO21" s="44"/>
      <c r="AP21" s="45"/>
      <c r="AQ21" s="10"/>
      <c r="AR21" s="10"/>
      <c r="AS21" s="10"/>
      <c r="AT21" s="10"/>
      <c r="AU21" s="43">
        <f ca="1">AU14-(DO14/10)</f>
        <v>9.9</v>
      </c>
      <c r="AV21" s="44"/>
      <c r="AW21" s="44"/>
      <c r="AX21" s="44"/>
      <c r="AY21" s="44"/>
      <c r="AZ21" s="45"/>
      <c r="BA21" s="10"/>
      <c r="BB21" s="10"/>
      <c r="BC21" s="10"/>
      <c r="BD21" s="43">
        <f ca="1">AU14+8*(DO14/10)</f>
        <v>10.8</v>
      </c>
      <c r="BE21" s="44"/>
      <c r="BF21" s="44"/>
      <c r="BG21" s="44"/>
      <c r="BH21" s="44"/>
      <c r="BI21" s="45"/>
      <c r="BJ21" s="10"/>
      <c r="BK21" s="10"/>
      <c r="BL21" s="10"/>
      <c r="BM21" s="10"/>
      <c r="BN21" s="10"/>
      <c r="BO21" s="10"/>
      <c r="BP21" s="10"/>
      <c r="BQ21" s="10"/>
      <c r="BR21" s="10"/>
      <c r="BS21" s="43">
        <f ca="1">AU14+2*DO14+3*(DO14/10)</f>
        <v>12.3</v>
      </c>
      <c r="BT21" s="44"/>
      <c r="BU21" s="44"/>
      <c r="BV21" s="44"/>
      <c r="BW21" s="44"/>
      <c r="BX21" s="45"/>
      <c r="BY21" s="10"/>
      <c r="BZ21" s="10"/>
      <c r="CA21" s="10"/>
      <c r="CB21" s="10"/>
      <c r="CC21" s="10"/>
      <c r="CD21" s="10"/>
      <c r="CE21" s="43">
        <f ca="1">AU14+3*DO14+5*(DO14/10)</f>
        <v>13.5</v>
      </c>
      <c r="CF21" s="44"/>
      <c r="CG21" s="44"/>
      <c r="CH21" s="44"/>
      <c r="CI21" s="44"/>
      <c r="CJ21" s="45"/>
      <c r="CK21" s="10"/>
      <c r="CL21" s="10"/>
      <c r="CM21" s="10"/>
      <c r="CN21" s="43">
        <f ca="1">AU14+4*DO14+4*(DO14/10)</f>
        <v>14.4</v>
      </c>
      <c r="CO21" s="44"/>
      <c r="CP21" s="44"/>
      <c r="CQ21" s="44"/>
      <c r="CR21" s="44"/>
      <c r="CS21" s="45"/>
      <c r="CT21" s="10"/>
      <c r="CU21" s="10"/>
      <c r="CV21" s="10"/>
      <c r="CW21" s="10"/>
      <c r="CX21" s="10"/>
      <c r="CY21" s="3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1"/>
    </row>
    <row r="22" spans="1:128" ht="12.75" customHeight="1">
      <c r="A22" s="9"/>
      <c r="B22" s="46"/>
      <c r="C22" s="47"/>
      <c r="D22" s="47"/>
      <c r="E22" s="47"/>
      <c r="F22" s="47"/>
      <c r="G22" s="48"/>
      <c r="H22" s="10"/>
      <c r="I22" s="46"/>
      <c r="J22" s="47"/>
      <c r="K22" s="47"/>
      <c r="L22" s="47"/>
      <c r="M22" s="47"/>
      <c r="N22" s="48"/>
      <c r="O22" s="10"/>
      <c r="P22" s="10"/>
      <c r="Q22" s="10"/>
      <c r="R22" s="10"/>
      <c r="S22" s="46"/>
      <c r="T22" s="47"/>
      <c r="U22" s="47"/>
      <c r="V22" s="47"/>
      <c r="W22" s="47"/>
      <c r="X22" s="48"/>
      <c r="Y22" s="10"/>
      <c r="Z22" s="10"/>
      <c r="AA22" s="10"/>
      <c r="AB22" s="46"/>
      <c r="AC22" s="47"/>
      <c r="AD22" s="47"/>
      <c r="AE22" s="47"/>
      <c r="AF22" s="47"/>
      <c r="AG22" s="48"/>
      <c r="AH22" s="10"/>
      <c r="AI22" s="10"/>
      <c r="AJ22" s="10"/>
      <c r="AK22" s="46"/>
      <c r="AL22" s="47"/>
      <c r="AM22" s="47"/>
      <c r="AN22" s="47"/>
      <c r="AO22" s="47"/>
      <c r="AP22" s="48"/>
      <c r="AQ22" s="10"/>
      <c r="AR22" s="10"/>
      <c r="AS22" s="10"/>
      <c r="AT22" s="10"/>
      <c r="AU22" s="46"/>
      <c r="AV22" s="47"/>
      <c r="AW22" s="47"/>
      <c r="AX22" s="47"/>
      <c r="AY22" s="47"/>
      <c r="AZ22" s="48"/>
      <c r="BA22" s="10"/>
      <c r="BB22" s="10"/>
      <c r="BC22" s="10"/>
      <c r="BD22" s="46"/>
      <c r="BE22" s="47"/>
      <c r="BF22" s="47"/>
      <c r="BG22" s="47"/>
      <c r="BH22" s="47"/>
      <c r="BI22" s="48"/>
      <c r="BJ22" s="10"/>
      <c r="BK22" s="10"/>
      <c r="BL22" s="10"/>
      <c r="BM22" s="10"/>
      <c r="BN22" s="10"/>
      <c r="BO22" s="10"/>
      <c r="BP22" s="10"/>
      <c r="BQ22" s="10"/>
      <c r="BR22" s="10"/>
      <c r="BS22" s="46"/>
      <c r="BT22" s="47"/>
      <c r="BU22" s="47"/>
      <c r="BV22" s="47"/>
      <c r="BW22" s="47"/>
      <c r="BX22" s="48"/>
      <c r="BY22" s="10"/>
      <c r="BZ22" s="10"/>
      <c r="CA22" s="10"/>
      <c r="CB22" s="10"/>
      <c r="CC22" s="10"/>
      <c r="CD22" s="10"/>
      <c r="CE22" s="46"/>
      <c r="CF22" s="47"/>
      <c r="CG22" s="47"/>
      <c r="CH22" s="47"/>
      <c r="CI22" s="47"/>
      <c r="CJ22" s="48"/>
      <c r="CK22" s="10"/>
      <c r="CL22" s="10"/>
      <c r="CM22" s="10"/>
      <c r="CN22" s="46"/>
      <c r="CO22" s="47"/>
      <c r="CP22" s="47"/>
      <c r="CQ22" s="47"/>
      <c r="CR22" s="47"/>
      <c r="CS22" s="48"/>
      <c r="CT22" s="10"/>
      <c r="CU22" s="10"/>
      <c r="CV22" s="10"/>
      <c r="CW22" s="10"/>
      <c r="CX22" s="10"/>
      <c r="CY22" s="1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1"/>
    </row>
    <row r="23" spans="1:128" ht="12.7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1"/>
    </row>
    <row r="24" spans="1:128" ht="12.7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5"/>
      <c r="DV24" s="5"/>
      <c r="DW24" s="5"/>
      <c r="DX24" s="1"/>
    </row>
    <row r="25" spans="1:128" ht="12.7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"/>
      <c r="CZ25" s="1"/>
      <c r="DA25" s="1" t="s">
        <v>19</v>
      </c>
      <c r="DB25" s="1"/>
      <c r="DC25" s="29" t="s">
        <v>1</v>
      </c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>
        <f ca="1">RANDBETWEEN(DV26,DV27)</f>
        <v>3</v>
      </c>
      <c r="DP25" s="29"/>
      <c r="DQ25" s="29"/>
      <c r="DR25" s="1"/>
      <c r="DS25" s="1"/>
      <c r="DT25" s="2" t="s">
        <v>8</v>
      </c>
      <c r="DU25" s="27">
        <v>0.1</v>
      </c>
      <c r="DV25" s="27">
        <v>0.1</v>
      </c>
      <c r="DW25" s="27">
        <v>0.1</v>
      </c>
      <c r="DX25" s="1"/>
    </row>
    <row r="26" spans="1:128" ht="12.75" customHeight="1">
      <c r="A26" s="9"/>
      <c r="B26" s="25" t="s">
        <v>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42">
        <f ca="1">IF($DO25&lt;($DO26*7),($DO26*7)+$DO25,$DO25)</f>
        <v>3</v>
      </c>
      <c r="BP26" s="42"/>
      <c r="BQ26" s="42"/>
      <c r="BR26" s="42"/>
      <c r="BS26" s="42"/>
      <c r="BT26" s="42"/>
      <c r="BU26" s="42"/>
      <c r="BV26" s="42"/>
      <c r="BW26" s="10"/>
      <c r="BX26" s="10"/>
      <c r="BY26" s="49">
        <f ca="1">BO26+DO26</f>
        <v>3.1</v>
      </c>
      <c r="BZ26" s="49"/>
      <c r="CA26" s="49"/>
      <c r="CB26" s="49"/>
      <c r="CC26" s="49"/>
      <c r="CD26" s="49"/>
      <c r="CE26" s="49"/>
      <c r="CF26" s="49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"/>
      <c r="CZ26" s="1"/>
      <c r="DA26" s="1"/>
      <c r="DB26" s="1"/>
      <c r="DC26" s="29" t="s">
        <v>3</v>
      </c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>
        <f ca="1">INDEX(liste1b,1,INT(RAND()*(4-1)+1))</f>
        <v>0.1</v>
      </c>
      <c r="DP26" s="29" t="e">
        <f ca="1">INDEX(liste,1,INT(RAND()*(4-1)+1))</f>
        <v>#NAME?</v>
      </c>
      <c r="DQ26" s="29" t="e">
        <f ca="1">INDEX(liste,1,INT(RAND()*(4-1)+1))</f>
        <v>#NAME?</v>
      </c>
      <c r="DR26" s="1"/>
      <c r="DS26" s="1"/>
      <c r="DT26" s="30" t="s">
        <v>4</v>
      </c>
      <c r="DU26" s="30"/>
      <c r="DV26" s="31">
        <v>2</v>
      </c>
      <c r="DW26" s="31"/>
      <c r="DX26" s="1"/>
    </row>
    <row r="27" spans="1:128" ht="12.75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30" t="s">
        <v>5</v>
      </c>
      <c r="DU27" s="30"/>
      <c r="DV27" s="31">
        <v>4</v>
      </c>
      <c r="DW27" s="31"/>
      <c r="DX27" s="1"/>
    </row>
    <row r="28" spans="1:128" ht="4.5" customHeight="1">
      <c r="A28" s="9"/>
      <c r="B28" s="10"/>
      <c r="C28" s="10"/>
      <c r="D28" s="10"/>
      <c r="E28" s="10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10"/>
      <c r="R28" s="10"/>
      <c r="S28" s="10"/>
      <c r="T28" s="10"/>
      <c r="U28" s="10"/>
      <c r="V28" s="10"/>
      <c r="W28" s="10"/>
      <c r="X28" s="10"/>
      <c r="Y28" s="10"/>
      <c r="Z28" s="11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0"/>
      <c r="AL28" s="10"/>
      <c r="AM28" s="10"/>
      <c r="AN28" s="10"/>
      <c r="AO28" s="10"/>
      <c r="AP28" s="10"/>
      <c r="AQ28" s="10"/>
      <c r="AR28" s="10"/>
      <c r="AS28" s="10"/>
      <c r="AT28" s="11"/>
      <c r="AU28" s="10"/>
      <c r="AV28" s="10"/>
      <c r="AW28" s="10"/>
      <c r="AX28" s="10"/>
      <c r="AY28" s="10"/>
      <c r="AZ28" s="10"/>
      <c r="BA28" s="10"/>
      <c r="BB28" s="10"/>
      <c r="BC28" s="10"/>
      <c r="BD28" s="11"/>
      <c r="BE28" s="10"/>
      <c r="BF28" s="10"/>
      <c r="BG28" s="10"/>
      <c r="BH28" s="10"/>
      <c r="BI28" s="10"/>
      <c r="BJ28" s="10"/>
      <c r="BK28" s="10"/>
      <c r="BL28" s="10"/>
      <c r="BM28" s="10"/>
      <c r="BN28" s="11"/>
      <c r="BO28" s="10"/>
      <c r="BP28" s="10"/>
      <c r="BQ28" s="10"/>
      <c r="BR28" s="10"/>
      <c r="BS28" s="10"/>
      <c r="BT28" s="10"/>
      <c r="BU28" s="10"/>
      <c r="BV28" s="10"/>
      <c r="BW28" s="10"/>
      <c r="BX28" s="11"/>
      <c r="BY28" s="10"/>
      <c r="BZ28" s="10"/>
      <c r="CA28" s="10"/>
      <c r="CB28" s="10"/>
      <c r="CC28" s="10"/>
      <c r="CD28" s="10"/>
      <c r="CE28" s="10"/>
      <c r="CF28" s="10"/>
      <c r="CG28" s="10"/>
      <c r="CH28" s="11"/>
      <c r="CI28" s="10"/>
      <c r="CJ28" s="10"/>
      <c r="CK28" s="10"/>
      <c r="CL28" s="10"/>
      <c r="CM28" s="10"/>
      <c r="CN28" s="10"/>
      <c r="CO28" s="10"/>
      <c r="CP28" s="10"/>
      <c r="CQ28" s="10"/>
      <c r="CR28" s="11"/>
      <c r="CS28" s="10"/>
      <c r="CT28" s="10"/>
      <c r="CU28" s="10"/>
      <c r="CV28" s="10"/>
      <c r="CW28" s="10"/>
      <c r="CX28" s="10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5"/>
      <c r="DV28" s="5"/>
      <c r="DW28" s="5"/>
      <c r="DX28" s="1"/>
    </row>
    <row r="29" spans="1:128" ht="12.75" customHeight="1">
      <c r="A29" s="12"/>
      <c r="B29" s="13"/>
      <c r="C29" s="14"/>
      <c r="D29" s="14"/>
      <c r="E29" s="15"/>
      <c r="F29" s="14"/>
      <c r="G29" s="14"/>
      <c r="H29" s="14"/>
      <c r="I29" s="14"/>
      <c r="J29" s="15"/>
      <c r="K29" s="12"/>
      <c r="L29" s="14"/>
      <c r="M29" s="14"/>
      <c r="N29" s="14"/>
      <c r="O29" s="15"/>
      <c r="P29" s="14"/>
      <c r="Q29" s="14"/>
      <c r="R29" s="14"/>
      <c r="S29" s="14"/>
      <c r="T29" s="15"/>
      <c r="U29" s="12"/>
      <c r="V29" s="14"/>
      <c r="W29" s="14"/>
      <c r="X29" s="14"/>
      <c r="Y29" s="15"/>
      <c r="Z29" s="14"/>
      <c r="AA29" s="14"/>
      <c r="AB29" s="14"/>
      <c r="AC29" s="14"/>
      <c r="AD29" s="15"/>
      <c r="AE29" s="12"/>
      <c r="AF29" s="14"/>
      <c r="AG29" s="14"/>
      <c r="AH29" s="14"/>
      <c r="AI29" s="15"/>
      <c r="AJ29" s="14"/>
      <c r="AK29" s="14"/>
      <c r="AL29" s="14"/>
      <c r="AM29" s="14"/>
      <c r="AN29" s="15"/>
      <c r="AO29" s="12"/>
      <c r="AP29" s="14"/>
      <c r="AQ29" s="14"/>
      <c r="AR29" s="14"/>
      <c r="AS29" s="15"/>
      <c r="AT29" s="14"/>
      <c r="AU29" s="14"/>
      <c r="AV29" s="14"/>
      <c r="AW29" s="14"/>
      <c r="AX29" s="15"/>
      <c r="AY29" s="12"/>
      <c r="AZ29" s="14"/>
      <c r="BA29" s="14"/>
      <c r="BB29" s="14"/>
      <c r="BC29" s="15"/>
      <c r="BD29" s="14"/>
      <c r="BE29" s="14"/>
      <c r="BF29" s="14"/>
      <c r="BG29" s="14"/>
      <c r="BH29" s="15"/>
      <c r="BI29" s="12"/>
      <c r="BJ29" s="14"/>
      <c r="BK29" s="14"/>
      <c r="BL29" s="14"/>
      <c r="BM29" s="15"/>
      <c r="BN29" s="14"/>
      <c r="BO29" s="14"/>
      <c r="BP29" s="14"/>
      <c r="BQ29" s="14"/>
      <c r="BR29" s="15"/>
      <c r="BS29" s="12"/>
      <c r="BT29" s="14"/>
      <c r="BU29" s="14"/>
      <c r="BV29" s="14"/>
      <c r="BW29" s="15"/>
      <c r="BX29" s="14"/>
      <c r="BY29" s="14"/>
      <c r="BZ29" s="14"/>
      <c r="CA29" s="14"/>
      <c r="CB29" s="15"/>
      <c r="CC29" s="12"/>
      <c r="CD29" s="14"/>
      <c r="CE29" s="14"/>
      <c r="CF29" s="14"/>
      <c r="CG29" s="15"/>
      <c r="CH29" s="14"/>
      <c r="CI29" s="14"/>
      <c r="CJ29" s="14"/>
      <c r="CK29" s="14"/>
      <c r="CL29" s="15"/>
      <c r="CM29" s="12"/>
      <c r="CN29" s="14"/>
      <c r="CO29" s="14"/>
      <c r="CP29" s="14"/>
      <c r="CQ29" s="15"/>
      <c r="CR29" s="14"/>
      <c r="CS29" s="14"/>
      <c r="CT29" s="14"/>
      <c r="CU29" s="14"/>
      <c r="CV29" s="15"/>
      <c r="CW29" s="16"/>
      <c r="CX29" s="10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5"/>
      <c r="DV29" s="5"/>
      <c r="DW29" s="5"/>
      <c r="DX29" s="1"/>
    </row>
    <row r="30" spans="1:128" ht="12.75" customHeight="1">
      <c r="A30" s="17"/>
      <c r="B30" s="18"/>
      <c r="C30" s="19"/>
      <c r="D30" s="19"/>
      <c r="E30" s="20"/>
      <c r="F30" s="19"/>
      <c r="G30" s="19"/>
      <c r="H30" s="19"/>
      <c r="I30" s="19"/>
      <c r="J30" s="20"/>
      <c r="K30" s="17"/>
      <c r="L30" s="19"/>
      <c r="M30" s="19"/>
      <c r="N30" s="19"/>
      <c r="O30" s="20"/>
      <c r="P30" s="19"/>
      <c r="Q30" s="19"/>
      <c r="R30" s="19"/>
      <c r="S30" s="19"/>
      <c r="T30" s="20"/>
      <c r="U30" s="17"/>
      <c r="V30" s="19"/>
      <c r="W30" s="19"/>
      <c r="X30" s="19"/>
      <c r="Y30" s="20"/>
      <c r="Z30" s="19"/>
      <c r="AA30" s="19"/>
      <c r="AB30" s="19"/>
      <c r="AC30" s="19"/>
      <c r="AD30" s="20"/>
      <c r="AE30" s="17"/>
      <c r="AF30" s="19"/>
      <c r="AG30" s="19"/>
      <c r="AH30" s="19"/>
      <c r="AI30" s="20"/>
      <c r="AJ30" s="19"/>
      <c r="AK30" s="19"/>
      <c r="AL30" s="19"/>
      <c r="AM30" s="19"/>
      <c r="AN30" s="20"/>
      <c r="AO30" s="17"/>
      <c r="AP30" s="19"/>
      <c r="AQ30" s="19"/>
      <c r="AR30" s="19"/>
      <c r="AS30" s="20"/>
      <c r="AT30" s="19"/>
      <c r="AU30" s="19"/>
      <c r="AV30" s="19"/>
      <c r="AW30" s="19"/>
      <c r="AX30" s="20"/>
      <c r="AY30" s="17"/>
      <c r="AZ30" s="19"/>
      <c r="BA30" s="19"/>
      <c r="BB30" s="19"/>
      <c r="BC30" s="20"/>
      <c r="BD30" s="19"/>
      <c r="BE30" s="19"/>
      <c r="BF30" s="19"/>
      <c r="BG30" s="19"/>
      <c r="BH30" s="20"/>
      <c r="BI30" s="17"/>
      <c r="BJ30" s="19"/>
      <c r="BK30" s="19"/>
      <c r="BL30" s="19"/>
      <c r="BM30" s="20"/>
      <c r="BN30" s="19"/>
      <c r="BO30" s="19"/>
      <c r="BP30" s="19"/>
      <c r="BQ30" s="19"/>
      <c r="BR30" s="20"/>
      <c r="BS30" s="17"/>
      <c r="BT30" s="19"/>
      <c r="BU30" s="19"/>
      <c r="BV30" s="19"/>
      <c r="BW30" s="20"/>
      <c r="BX30" s="19"/>
      <c r="BY30" s="19"/>
      <c r="BZ30" s="19"/>
      <c r="CA30" s="19"/>
      <c r="CB30" s="20"/>
      <c r="CC30" s="17"/>
      <c r="CD30" s="19"/>
      <c r="CE30" s="19"/>
      <c r="CF30" s="19"/>
      <c r="CG30" s="20"/>
      <c r="CH30" s="19"/>
      <c r="CI30" s="19"/>
      <c r="CJ30" s="19"/>
      <c r="CK30" s="19"/>
      <c r="CL30" s="20"/>
      <c r="CM30" s="17"/>
      <c r="CN30" s="19"/>
      <c r="CO30" s="19"/>
      <c r="CP30" s="19"/>
      <c r="CQ30" s="20"/>
      <c r="CR30" s="19"/>
      <c r="CS30" s="19"/>
      <c r="CT30" s="19"/>
      <c r="CU30" s="19"/>
      <c r="CV30" s="20"/>
      <c r="CW30" s="16"/>
      <c r="CX30" s="10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5"/>
      <c r="DV30" s="5"/>
      <c r="DW30" s="5"/>
      <c r="DX30" s="1"/>
    </row>
    <row r="31" spans="1:128" ht="4.5" customHeight="1">
      <c r="A31" s="9"/>
      <c r="B31" s="10"/>
      <c r="C31" s="10"/>
      <c r="D31" s="10"/>
      <c r="E31" s="10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1"/>
      <c r="Q31" s="10"/>
      <c r="R31" s="10"/>
      <c r="S31" s="10"/>
      <c r="T31" s="10"/>
      <c r="U31" s="10"/>
      <c r="V31" s="10"/>
      <c r="W31" s="10"/>
      <c r="X31" s="10"/>
      <c r="Y31" s="10"/>
      <c r="Z31" s="11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0"/>
      <c r="AL31" s="10"/>
      <c r="AM31" s="10"/>
      <c r="AN31" s="10"/>
      <c r="AO31" s="10"/>
      <c r="AP31" s="10"/>
      <c r="AQ31" s="10"/>
      <c r="AR31" s="10"/>
      <c r="AS31" s="10"/>
      <c r="AT31" s="11"/>
      <c r="AU31" s="10"/>
      <c r="AV31" s="10"/>
      <c r="AW31" s="10"/>
      <c r="AX31" s="10"/>
      <c r="AY31" s="10"/>
      <c r="AZ31" s="10"/>
      <c r="BA31" s="10"/>
      <c r="BB31" s="10"/>
      <c r="BC31" s="10"/>
      <c r="BD31" s="11"/>
      <c r="BE31" s="10"/>
      <c r="BF31" s="10"/>
      <c r="BG31" s="10"/>
      <c r="BH31" s="10"/>
      <c r="BI31" s="10"/>
      <c r="BJ31" s="10"/>
      <c r="BK31" s="10"/>
      <c r="BL31" s="10"/>
      <c r="BM31" s="10"/>
      <c r="BN31" s="11"/>
      <c r="BO31" s="10"/>
      <c r="BP31" s="10"/>
      <c r="BQ31" s="10"/>
      <c r="BR31" s="10"/>
      <c r="BS31" s="10"/>
      <c r="BT31" s="10"/>
      <c r="BU31" s="10"/>
      <c r="BV31" s="10"/>
      <c r="BW31" s="10"/>
      <c r="BX31" s="11"/>
      <c r="BY31" s="10"/>
      <c r="BZ31" s="10"/>
      <c r="CA31" s="10"/>
      <c r="CB31" s="10"/>
      <c r="CC31" s="10"/>
      <c r="CD31" s="10"/>
      <c r="CE31" s="10"/>
      <c r="CF31" s="10"/>
      <c r="CG31" s="10"/>
      <c r="CH31" s="11"/>
      <c r="CI31" s="10"/>
      <c r="CJ31" s="10"/>
      <c r="CK31" s="10"/>
      <c r="CL31" s="10"/>
      <c r="CM31" s="10"/>
      <c r="CN31" s="10"/>
      <c r="CO31" s="10"/>
      <c r="CP31" s="10"/>
      <c r="CQ31" s="10"/>
      <c r="CR31" s="11"/>
      <c r="CS31" s="10"/>
      <c r="CT31" s="10"/>
      <c r="CU31" s="10"/>
      <c r="CV31" s="10"/>
      <c r="CW31" s="10"/>
      <c r="CX31" s="10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5"/>
      <c r="DV31" s="5"/>
      <c r="DW31" s="5"/>
      <c r="DX31" s="1"/>
    </row>
    <row r="32" spans="1:128" ht="12.7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5"/>
      <c r="DV32" s="5"/>
      <c r="DW32" s="5"/>
      <c r="DX32" s="1"/>
    </row>
    <row r="33" spans="1:128" ht="12.75" customHeight="1">
      <c r="A33" s="9"/>
      <c r="B33" s="10"/>
      <c r="C33" s="43">
        <f ca="1">BO26-7*DO26+5*(DO26/10)</f>
        <v>2.3499999999999996</v>
      </c>
      <c r="D33" s="44"/>
      <c r="E33" s="44"/>
      <c r="F33" s="44"/>
      <c r="G33" s="44"/>
      <c r="H33" s="45"/>
      <c r="I33" s="10"/>
      <c r="J33" s="43">
        <f ca="1">BO26-6*DO26+2*(DO26/10)</f>
        <v>2.42</v>
      </c>
      <c r="K33" s="44"/>
      <c r="L33" s="44"/>
      <c r="M33" s="44"/>
      <c r="N33" s="44"/>
      <c r="O33" s="45"/>
      <c r="P33" s="10"/>
      <c r="Q33" s="10"/>
      <c r="R33" s="10"/>
      <c r="S33" s="10"/>
      <c r="T33" s="10"/>
      <c r="U33" s="43">
        <f ca="1">BO26-5*DO26+3*(DO26/10)</f>
        <v>2.5299999999999998</v>
      </c>
      <c r="V33" s="44"/>
      <c r="W33" s="44"/>
      <c r="X33" s="44"/>
      <c r="Y33" s="44"/>
      <c r="Z33" s="45"/>
      <c r="AA33" s="10"/>
      <c r="AB33" s="10"/>
      <c r="AC33" s="10"/>
      <c r="AD33" s="43">
        <f ca="1">BO26-4*DO26+2*(DO26/10)</f>
        <v>2.62</v>
      </c>
      <c r="AE33" s="44"/>
      <c r="AF33" s="44"/>
      <c r="AG33" s="44"/>
      <c r="AH33" s="44"/>
      <c r="AI33" s="45"/>
      <c r="AJ33" s="10"/>
      <c r="AK33" s="10"/>
      <c r="AL33" s="10"/>
      <c r="AM33" s="43">
        <f ca="1">BO26-3*DO26+1*(DO26/10)</f>
        <v>2.71</v>
      </c>
      <c r="AN33" s="44"/>
      <c r="AO33" s="44"/>
      <c r="AP33" s="44"/>
      <c r="AQ33" s="44"/>
      <c r="AR33" s="45"/>
      <c r="AS33" s="10"/>
      <c r="AT33" s="10"/>
      <c r="AU33" s="10"/>
      <c r="AV33" s="10"/>
      <c r="AW33" s="43">
        <f ca="1">BO26-2*DO26+1*(DO26/10)</f>
        <v>2.8099999999999996</v>
      </c>
      <c r="AX33" s="44"/>
      <c r="AY33" s="44"/>
      <c r="AZ33" s="44"/>
      <c r="BA33" s="44"/>
      <c r="BB33" s="45"/>
      <c r="BC33" s="10"/>
      <c r="BD33" s="10"/>
      <c r="BE33" s="10"/>
      <c r="BF33" s="43">
        <f ca="1">BO26-DO26</f>
        <v>2.9</v>
      </c>
      <c r="BG33" s="44"/>
      <c r="BH33" s="44"/>
      <c r="BI33" s="44"/>
      <c r="BJ33" s="44"/>
      <c r="BK33" s="45"/>
      <c r="BL33" s="10"/>
      <c r="BM33" s="10"/>
      <c r="BN33" s="10"/>
      <c r="BO33" s="10"/>
      <c r="BP33" s="10"/>
      <c r="BQ33" s="10"/>
      <c r="BR33" s="10"/>
      <c r="BS33" s="10"/>
      <c r="BT33" s="10"/>
      <c r="BU33" s="43">
        <f ca="1">BO26+5*(DO26/10)</f>
        <v>3.05</v>
      </c>
      <c r="BV33" s="44"/>
      <c r="BW33" s="44"/>
      <c r="BX33" s="44"/>
      <c r="BY33" s="44"/>
      <c r="BZ33" s="45"/>
      <c r="CA33" s="10"/>
      <c r="CB33" s="10"/>
      <c r="CC33" s="10"/>
      <c r="CD33" s="10"/>
      <c r="CE33" s="10"/>
      <c r="CF33" s="10"/>
      <c r="CG33" s="43">
        <f ca="1">BY26+7*(DO26/10)</f>
        <v>3.17</v>
      </c>
      <c r="CH33" s="44"/>
      <c r="CI33" s="44"/>
      <c r="CJ33" s="44"/>
      <c r="CK33" s="44"/>
      <c r="CL33" s="45"/>
      <c r="CM33" s="10"/>
      <c r="CN33" s="10"/>
      <c r="CO33" s="10"/>
      <c r="CP33" s="43">
        <f ca="1">CG33+9*(DO26/10)</f>
        <v>3.26</v>
      </c>
      <c r="CQ33" s="44"/>
      <c r="CR33" s="44"/>
      <c r="CS33" s="44"/>
      <c r="CT33" s="44"/>
      <c r="CU33" s="45"/>
      <c r="CV33" s="10"/>
      <c r="CW33" s="10"/>
      <c r="CX33" s="10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5"/>
      <c r="DV33" s="5"/>
      <c r="DW33" s="5"/>
      <c r="DX33" s="1"/>
    </row>
    <row r="34" spans="1:128" ht="12.75" customHeight="1">
      <c r="A34" s="9"/>
      <c r="B34" s="10"/>
      <c r="C34" s="46"/>
      <c r="D34" s="47"/>
      <c r="E34" s="47"/>
      <c r="F34" s="47"/>
      <c r="G34" s="47"/>
      <c r="H34" s="48"/>
      <c r="I34" s="10"/>
      <c r="J34" s="46"/>
      <c r="K34" s="47"/>
      <c r="L34" s="47"/>
      <c r="M34" s="47"/>
      <c r="N34" s="47"/>
      <c r="O34" s="48"/>
      <c r="P34" s="10"/>
      <c r="Q34" s="10"/>
      <c r="R34" s="10"/>
      <c r="S34" s="10"/>
      <c r="T34" s="10"/>
      <c r="U34" s="46"/>
      <c r="V34" s="47"/>
      <c r="W34" s="47"/>
      <c r="X34" s="47"/>
      <c r="Y34" s="47"/>
      <c r="Z34" s="48"/>
      <c r="AA34" s="10"/>
      <c r="AB34" s="10"/>
      <c r="AC34" s="10"/>
      <c r="AD34" s="46"/>
      <c r="AE34" s="47"/>
      <c r="AF34" s="47"/>
      <c r="AG34" s="47"/>
      <c r="AH34" s="47"/>
      <c r="AI34" s="48"/>
      <c r="AJ34" s="10"/>
      <c r="AK34" s="10"/>
      <c r="AL34" s="10"/>
      <c r="AM34" s="46"/>
      <c r="AN34" s="47"/>
      <c r="AO34" s="47"/>
      <c r="AP34" s="47"/>
      <c r="AQ34" s="47"/>
      <c r="AR34" s="48"/>
      <c r="AS34" s="10"/>
      <c r="AT34" s="10"/>
      <c r="AU34" s="10"/>
      <c r="AV34" s="10"/>
      <c r="AW34" s="46"/>
      <c r="AX34" s="47"/>
      <c r="AY34" s="47"/>
      <c r="AZ34" s="47"/>
      <c r="BA34" s="47"/>
      <c r="BB34" s="48"/>
      <c r="BC34" s="10"/>
      <c r="BD34" s="10"/>
      <c r="BE34" s="10"/>
      <c r="BF34" s="46"/>
      <c r="BG34" s="47"/>
      <c r="BH34" s="47"/>
      <c r="BI34" s="47"/>
      <c r="BJ34" s="47"/>
      <c r="BK34" s="48"/>
      <c r="BL34" s="10"/>
      <c r="BM34" s="10"/>
      <c r="BN34" s="10"/>
      <c r="BO34" s="10"/>
      <c r="BP34" s="10"/>
      <c r="BQ34" s="10"/>
      <c r="BR34" s="10"/>
      <c r="BS34" s="10"/>
      <c r="BT34" s="10"/>
      <c r="BU34" s="46"/>
      <c r="BV34" s="47"/>
      <c r="BW34" s="47"/>
      <c r="BX34" s="47"/>
      <c r="BY34" s="47"/>
      <c r="BZ34" s="48"/>
      <c r="CA34" s="10"/>
      <c r="CB34" s="10"/>
      <c r="CC34" s="10"/>
      <c r="CD34" s="10"/>
      <c r="CE34" s="10"/>
      <c r="CF34" s="10"/>
      <c r="CG34" s="46"/>
      <c r="CH34" s="47"/>
      <c r="CI34" s="47"/>
      <c r="CJ34" s="47"/>
      <c r="CK34" s="47"/>
      <c r="CL34" s="48"/>
      <c r="CM34" s="10"/>
      <c r="CN34" s="10"/>
      <c r="CO34" s="10"/>
      <c r="CP34" s="46"/>
      <c r="CQ34" s="47"/>
      <c r="CR34" s="47"/>
      <c r="CS34" s="47"/>
      <c r="CT34" s="47"/>
      <c r="CU34" s="48"/>
      <c r="CV34" s="10"/>
      <c r="CW34" s="10"/>
      <c r="CX34" s="10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5"/>
      <c r="DV34" s="5"/>
      <c r="DW34" s="5"/>
      <c r="DX34" s="1"/>
    </row>
    <row r="35" spans="1:128" ht="12.7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5"/>
      <c r="DV35" s="5"/>
      <c r="DW35" s="5"/>
      <c r="DX35" s="1"/>
    </row>
    <row r="36" spans="1:128" ht="12.7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5"/>
      <c r="DV36" s="5"/>
      <c r="DW36" s="5"/>
      <c r="DX36" s="1"/>
    </row>
    <row r="37" spans="1:128" ht="12.7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"/>
      <c r="CZ37" s="1"/>
      <c r="DA37" s="1" t="s">
        <v>20</v>
      </c>
      <c r="DB37" s="1"/>
      <c r="DC37" s="29" t="s">
        <v>1</v>
      </c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>
        <f ca="1">RANDBETWEEN(DV38,DV39)</f>
        <v>8</v>
      </c>
      <c r="DP37" s="29"/>
      <c r="DQ37" s="29"/>
      <c r="DR37" s="1"/>
      <c r="DS37" s="1"/>
      <c r="DT37" s="2" t="s">
        <v>10</v>
      </c>
      <c r="DU37" s="27">
        <v>0.1</v>
      </c>
      <c r="DV37" s="27">
        <v>0.1</v>
      </c>
      <c r="DW37" s="27">
        <v>0.1</v>
      </c>
      <c r="DX37" s="1"/>
    </row>
    <row r="38" spans="1:128" ht="12.75" customHeight="1">
      <c r="A38" s="9"/>
      <c r="B38" s="25" t="s">
        <v>11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42">
        <f ca="1">IF($DO37&lt;($DO38*5),($DO38*5)+$DO37,$DO37)</f>
        <v>8</v>
      </c>
      <c r="AV38" s="42"/>
      <c r="AW38" s="42"/>
      <c r="AX38" s="42"/>
      <c r="AY38" s="42"/>
      <c r="AZ38" s="42"/>
      <c r="BA38" s="42"/>
      <c r="BB38" s="42"/>
      <c r="BC38" s="10"/>
      <c r="BD38" s="10"/>
      <c r="BE38" s="49">
        <f ca="1">AU38+DO38</f>
        <v>8.1</v>
      </c>
      <c r="BF38" s="49"/>
      <c r="BG38" s="49"/>
      <c r="BH38" s="49"/>
      <c r="BI38" s="49"/>
      <c r="BJ38" s="49"/>
      <c r="BK38" s="49"/>
      <c r="BL38" s="49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"/>
      <c r="CZ38" s="1"/>
      <c r="DA38" s="1"/>
      <c r="DB38" s="1"/>
      <c r="DC38" s="29" t="s">
        <v>3</v>
      </c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>
        <f ca="1">INDEX(liste1c,1,INT(RAND()*(4-1)+1))</f>
        <v>0.1</v>
      </c>
      <c r="DP38" s="29" t="e">
        <f ca="1">INDEX(liste,1,INT(RAND()*(4-1)+1))</f>
        <v>#NAME?</v>
      </c>
      <c r="DQ38" s="29" t="e">
        <f ca="1">INDEX(liste,1,INT(RAND()*(4-1)+1))</f>
        <v>#NAME?</v>
      </c>
      <c r="DR38" s="1"/>
      <c r="DS38" s="1"/>
      <c r="DT38" s="30" t="s">
        <v>4</v>
      </c>
      <c r="DU38" s="30"/>
      <c r="DV38" s="31">
        <v>7</v>
      </c>
      <c r="DW38" s="31"/>
      <c r="DX38" s="1"/>
    </row>
    <row r="39" spans="1:128" ht="12.7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30" t="s">
        <v>5</v>
      </c>
      <c r="DU39" s="30"/>
      <c r="DV39" s="31">
        <v>9</v>
      </c>
      <c r="DW39" s="31"/>
      <c r="DX39" s="1"/>
    </row>
    <row r="40" spans="1:128" ht="4.5" customHeight="1">
      <c r="A40" s="9"/>
      <c r="B40" s="10"/>
      <c r="C40" s="10"/>
      <c r="D40" s="10"/>
      <c r="E40" s="10"/>
      <c r="F40" s="11"/>
      <c r="G40" s="10"/>
      <c r="H40" s="10"/>
      <c r="I40" s="10"/>
      <c r="J40" s="10"/>
      <c r="K40" s="10"/>
      <c r="L40" s="10"/>
      <c r="M40" s="10"/>
      <c r="N40" s="10"/>
      <c r="O40" s="10"/>
      <c r="P40" s="11"/>
      <c r="Q40" s="10"/>
      <c r="R40" s="10"/>
      <c r="S40" s="10"/>
      <c r="T40" s="10"/>
      <c r="U40" s="10"/>
      <c r="V40" s="10"/>
      <c r="W40" s="10"/>
      <c r="X40" s="10"/>
      <c r="Y40" s="10"/>
      <c r="Z40" s="11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0"/>
      <c r="AL40" s="10"/>
      <c r="AM40" s="10"/>
      <c r="AN40" s="10"/>
      <c r="AO40" s="10"/>
      <c r="AP40" s="10"/>
      <c r="AQ40" s="10"/>
      <c r="AR40" s="10"/>
      <c r="AS40" s="10"/>
      <c r="AT40" s="11"/>
      <c r="AU40" s="10"/>
      <c r="AV40" s="10"/>
      <c r="AW40" s="10"/>
      <c r="AX40" s="10"/>
      <c r="AY40" s="10"/>
      <c r="AZ40" s="10"/>
      <c r="BA40" s="10"/>
      <c r="BB40" s="10"/>
      <c r="BC40" s="10"/>
      <c r="BD40" s="11"/>
      <c r="BE40" s="10"/>
      <c r="BF40" s="10"/>
      <c r="BG40" s="10"/>
      <c r="BH40" s="10"/>
      <c r="BI40" s="10"/>
      <c r="BJ40" s="10"/>
      <c r="BK40" s="10"/>
      <c r="BL40" s="10"/>
      <c r="BM40" s="10"/>
      <c r="BN40" s="11"/>
      <c r="BO40" s="10"/>
      <c r="BP40" s="10"/>
      <c r="BQ40" s="10"/>
      <c r="BR40" s="10"/>
      <c r="BS40" s="10"/>
      <c r="BT40" s="10"/>
      <c r="BU40" s="10"/>
      <c r="BV40" s="10"/>
      <c r="BW40" s="10"/>
      <c r="BX40" s="11"/>
      <c r="BY40" s="10"/>
      <c r="BZ40" s="10"/>
      <c r="CA40" s="10"/>
      <c r="CB40" s="10"/>
      <c r="CC40" s="10"/>
      <c r="CD40" s="10"/>
      <c r="CE40" s="10"/>
      <c r="CF40" s="10"/>
      <c r="CG40" s="10"/>
      <c r="CH40" s="11"/>
      <c r="CI40" s="10"/>
      <c r="CJ40" s="10"/>
      <c r="CK40" s="10"/>
      <c r="CL40" s="10"/>
      <c r="CM40" s="10"/>
      <c r="CN40" s="10"/>
      <c r="CO40" s="10"/>
      <c r="CP40" s="10"/>
      <c r="CQ40" s="10"/>
      <c r="CR40" s="11"/>
      <c r="CS40" s="10"/>
      <c r="CT40" s="10"/>
      <c r="CU40" s="10"/>
      <c r="CV40" s="10"/>
      <c r="CW40" s="10"/>
      <c r="CX40" s="10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5"/>
      <c r="DV40" s="5"/>
      <c r="DW40" s="5"/>
      <c r="DX40" s="1"/>
    </row>
    <row r="41" spans="1:128" ht="12.75" customHeight="1">
      <c r="A41" s="12"/>
      <c r="B41" s="13"/>
      <c r="C41" s="14"/>
      <c r="D41" s="14"/>
      <c r="E41" s="15"/>
      <c r="F41" s="14"/>
      <c r="G41" s="14"/>
      <c r="H41" s="14"/>
      <c r="I41" s="14"/>
      <c r="J41" s="15"/>
      <c r="K41" s="12"/>
      <c r="L41" s="14"/>
      <c r="M41" s="14"/>
      <c r="N41" s="14"/>
      <c r="O41" s="15"/>
      <c r="P41" s="14"/>
      <c r="Q41" s="14"/>
      <c r="R41" s="14"/>
      <c r="S41" s="14"/>
      <c r="T41" s="15"/>
      <c r="U41" s="12"/>
      <c r="V41" s="14"/>
      <c r="W41" s="14"/>
      <c r="X41" s="14"/>
      <c r="Y41" s="15"/>
      <c r="Z41" s="14"/>
      <c r="AA41" s="14"/>
      <c r="AB41" s="14"/>
      <c r="AC41" s="14"/>
      <c r="AD41" s="15"/>
      <c r="AE41" s="12"/>
      <c r="AF41" s="14"/>
      <c r="AG41" s="14"/>
      <c r="AH41" s="14"/>
      <c r="AI41" s="15"/>
      <c r="AJ41" s="14"/>
      <c r="AK41" s="14"/>
      <c r="AL41" s="14"/>
      <c r="AM41" s="14"/>
      <c r="AN41" s="15"/>
      <c r="AO41" s="12"/>
      <c r="AP41" s="14"/>
      <c r="AQ41" s="14"/>
      <c r="AR41" s="14"/>
      <c r="AS41" s="15"/>
      <c r="AT41" s="14"/>
      <c r="AU41" s="14"/>
      <c r="AV41" s="14"/>
      <c r="AW41" s="14"/>
      <c r="AX41" s="15"/>
      <c r="AY41" s="12"/>
      <c r="AZ41" s="14"/>
      <c r="BA41" s="14"/>
      <c r="BB41" s="14"/>
      <c r="BC41" s="15"/>
      <c r="BD41" s="14"/>
      <c r="BE41" s="14"/>
      <c r="BF41" s="14"/>
      <c r="BG41" s="14"/>
      <c r="BH41" s="15"/>
      <c r="BI41" s="12"/>
      <c r="BJ41" s="14"/>
      <c r="BK41" s="14"/>
      <c r="BL41" s="14"/>
      <c r="BM41" s="15"/>
      <c r="BN41" s="14"/>
      <c r="BO41" s="14"/>
      <c r="BP41" s="14"/>
      <c r="BQ41" s="14"/>
      <c r="BR41" s="15"/>
      <c r="BS41" s="12"/>
      <c r="BT41" s="14"/>
      <c r="BU41" s="14"/>
      <c r="BV41" s="14"/>
      <c r="BW41" s="15"/>
      <c r="BX41" s="14"/>
      <c r="BY41" s="14"/>
      <c r="BZ41" s="14"/>
      <c r="CA41" s="14"/>
      <c r="CB41" s="15"/>
      <c r="CC41" s="12"/>
      <c r="CD41" s="14"/>
      <c r="CE41" s="14"/>
      <c r="CF41" s="14"/>
      <c r="CG41" s="15"/>
      <c r="CH41" s="14"/>
      <c r="CI41" s="14"/>
      <c r="CJ41" s="14"/>
      <c r="CK41" s="14"/>
      <c r="CL41" s="15"/>
      <c r="CM41" s="12"/>
      <c r="CN41" s="14"/>
      <c r="CO41" s="14"/>
      <c r="CP41" s="14"/>
      <c r="CQ41" s="15"/>
      <c r="CR41" s="14"/>
      <c r="CS41" s="14"/>
      <c r="CT41" s="14"/>
      <c r="CU41" s="14"/>
      <c r="CV41" s="15"/>
      <c r="CW41" s="16"/>
      <c r="CX41" s="10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5"/>
      <c r="DV41" s="5"/>
      <c r="DW41" s="5"/>
      <c r="DX41" s="1"/>
    </row>
    <row r="42" spans="1:128" ht="12.75" customHeight="1">
      <c r="A42" s="17"/>
      <c r="B42" s="18"/>
      <c r="C42" s="19"/>
      <c r="D42" s="19"/>
      <c r="E42" s="20"/>
      <c r="F42" s="19"/>
      <c r="G42" s="19"/>
      <c r="H42" s="19"/>
      <c r="I42" s="19"/>
      <c r="J42" s="20"/>
      <c r="K42" s="17"/>
      <c r="L42" s="19"/>
      <c r="M42" s="19"/>
      <c r="N42" s="19"/>
      <c r="O42" s="20"/>
      <c r="P42" s="19"/>
      <c r="Q42" s="19"/>
      <c r="R42" s="19"/>
      <c r="S42" s="19"/>
      <c r="T42" s="20"/>
      <c r="U42" s="17"/>
      <c r="V42" s="19"/>
      <c r="W42" s="19"/>
      <c r="X42" s="19"/>
      <c r="Y42" s="20"/>
      <c r="Z42" s="19"/>
      <c r="AA42" s="19"/>
      <c r="AB42" s="19"/>
      <c r="AC42" s="19"/>
      <c r="AD42" s="20"/>
      <c r="AE42" s="17"/>
      <c r="AF42" s="19"/>
      <c r="AG42" s="19"/>
      <c r="AH42" s="19"/>
      <c r="AI42" s="20"/>
      <c r="AJ42" s="19"/>
      <c r="AK42" s="19"/>
      <c r="AL42" s="19"/>
      <c r="AM42" s="19"/>
      <c r="AN42" s="20"/>
      <c r="AO42" s="17"/>
      <c r="AP42" s="19"/>
      <c r="AQ42" s="19"/>
      <c r="AR42" s="19"/>
      <c r="AS42" s="20"/>
      <c r="AT42" s="19"/>
      <c r="AU42" s="19"/>
      <c r="AV42" s="19"/>
      <c r="AW42" s="19"/>
      <c r="AX42" s="20"/>
      <c r="AY42" s="17"/>
      <c r="AZ42" s="19"/>
      <c r="BA42" s="19"/>
      <c r="BB42" s="19"/>
      <c r="BC42" s="20"/>
      <c r="BD42" s="19"/>
      <c r="BE42" s="19"/>
      <c r="BF42" s="19"/>
      <c r="BG42" s="19"/>
      <c r="BH42" s="20"/>
      <c r="BI42" s="17"/>
      <c r="BJ42" s="19"/>
      <c r="BK42" s="19"/>
      <c r="BL42" s="19"/>
      <c r="BM42" s="20"/>
      <c r="BN42" s="19"/>
      <c r="BO42" s="19"/>
      <c r="BP42" s="19"/>
      <c r="BQ42" s="19"/>
      <c r="BR42" s="20"/>
      <c r="BS42" s="17"/>
      <c r="BT42" s="19"/>
      <c r="BU42" s="19"/>
      <c r="BV42" s="19"/>
      <c r="BW42" s="20"/>
      <c r="BX42" s="19"/>
      <c r="BY42" s="19"/>
      <c r="BZ42" s="19"/>
      <c r="CA42" s="19"/>
      <c r="CB42" s="20"/>
      <c r="CC42" s="17"/>
      <c r="CD42" s="19"/>
      <c r="CE42" s="19"/>
      <c r="CF42" s="19"/>
      <c r="CG42" s="20"/>
      <c r="CH42" s="19"/>
      <c r="CI42" s="19"/>
      <c r="CJ42" s="19"/>
      <c r="CK42" s="19"/>
      <c r="CL42" s="20"/>
      <c r="CM42" s="17"/>
      <c r="CN42" s="19"/>
      <c r="CO42" s="19"/>
      <c r="CP42" s="19"/>
      <c r="CQ42" s="20"/>
      <c r="CR42" s="19"/>
      <c r="CS42" s="19"/>
      <c r="CT42" s="19"/>
      <c r="CU42" s="19"/>
      <c r="CV42" s="20"/>
      <c r="CW42" s="16"/>
      <c r="CX42" s="10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5"/>
      <c r="DV42" s="5"/>
      <c r="DW42" s="5"/>
      <c r="DX42" s="1"/>
    </row>
    <row r="43" spans="1:128" ht="4.5" customHeight="1">
      <c r="A43" s="9"/>
      <c r="B43" s="10"/>
      <c r="C43" s="10"/>
      <c r="D43" s="10"/>
      <c r="E43" s="10"/>
      <c r="F43" s="11"/>
      <c r="G43" s="10"/>
      <c r="H43" s="10"/>
      <c r="I43" s="10"/>
      <c r="J43" s="10"/>
      <c r="K43" s="10"/>
      <c r="L43" s="10"/>
      <c r="M43" s="10"/>
      <c r="N43" s="10"/>
      <c r="O43" s="10"/>
      <c r="P43" s="11"/>
      <c r="Q43" s="10"/>
      <c r="R43" s="10"/>
      <c r="S43" s="10"/>
      <c r="T43" s="10"/>
      <c r="U43" s="10"/>
      <c r="V43" s="10"/>
      <c r="W43" s="10"/>
      <c r="X43" s="10"/>
      <c r="Y43" s="10"/>
      <c r="Z43" s="11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0"/>
      <c r="AL43" s="10"/>
      <c r="AM43" s="10"/>
      <c r="AN43" s="10"/>
      <c r="AO43" s="10"/>
      <c r="AP43" s="10"/>
      <c r="AQ43" s="10"/>
      <c r="AR43" s="10"/>
      <c r="AS43" s="10"/>
      <c r="AT43" s="11"/>
      <c r="AU43" s="10"/>
      <c r="AV43" s="10"/>
      <c r="AW43" s="10"/>
      <c r="AX43" s="10"/>
      <c r="AY43" s="10"/>
      <c r="AZ43" s="10"/>
      <c r="BA43" s="10"/>
      <c r="BB43" s="10"/>
      <c r="BC43" s="10"/>
      <c r="BD43" s="11"/>
      <c r="BE43" s="10"/>
      <c r="BF43" s="10"/>
      <c r="BG43" s="10"/>
      <c r="BH43" s="10"/>
      <c r="BI43" s="10"/>
      <c r="BJ43" s="10"/>
      <c r="BK43" s="10"/>
      <c r="BL43" s="10"/>
      <c r="BM43" s="10"/>
      <c r="BN43" s="11"/>
      <c r="BO43" s="10"/>
      <c r="BP43" s="10"/>
      <c r="BQ43" s="10"/>
      <c r="BR43" s="10"/>
      <c r="BS43" s="10"/>
      <c r="BT43" s="10"/>
      <c r="BU43" s="10"/>
      <c r="BV43" s="10"/>
      <c r="BW43" s="10"/>
      <c r="BX43" s="11"/>
      <c r="BY43" s="10"/>
      <c r="BZ43" s="10"/>
      <c r="CA43" s="10"/>
      <c r="CB43" s="10"/>
      <c r="CC43" s="10"/>
      <c r="CD43" s="10"/>
      <c r="CE43" s="10"/>
      <c r="CF43" s="10"/>
      <c r="CG43" s="10"/>
      <c r="CH43" s="11"/>
      <c r="CI43" s="10"/>
      <c r="CJ43" s="10"/>
      <c r="CK43" s="10"/>
      <c r="CL43" s="10"/>
      <c r="CM43" s="10"/>
      <c r="CN43" s="10"/>
      <c r="CO43" s="10"/>
      <c r="CP43" s="10"/>
      <c r="CQ43" s="10"/>
      <c r="CR43" s="11"/>
      <c r="CS43" s="10"/>
      <c r="CT43" s="10"/>
      <c r="CU43" s="10"/>
      <c r="CV43" s="10"/>
      <c r="CW43" s="10"/>
      <c r="CX43" s="10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5"/>
      <c r="DV43" s="5"/>
      <c r="DW43" s="5"/>
      <c r="DX43" s="1"/>
    </row>
    <row r="44" spans="1:128" ht="12.7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5"/>
      <c r="DV44" s="5"/>
      <c r="DW44" s="5"/>
      <c r="DX44" s="1"/>
    </row>
    <row r="45" spans="1:128" ht="12.75" customHeight="1">
      <c r="A45" s="9"/>
      <c r="B45" s="21"/>
      <c r="C45" s="10"/>
      <c r="D45" s="43">
        <f ca="1">AU38-(5*DO38)+6*(DO38/10)</f>
        <v>7.56</v>
      </c>
      <c r="E45" s="44"/>
      <c r="F45" s="44"/>
      <c r="G45" s="44"/>
      <c r="H45" s="44"/>
      <c r="I45" s="45"/>
      <c r="J45" s="10"/>
      <c r="K45" s="43">
        <f ca="1">AU38-(4*DO38)+3*(DO38/10)</f>
        <v>7.63</v>
      </c>
      <c r="L45" s="44"/>
      <c r="M45" s="44"/>
      <c r="N45" s="44"/>
      <c r="O45" s="44"/>
      <c r="P45" s="45"/>
      <c r="Q45" s="10"/>
      <c r="R45" s="10"/>
      <c r="S45" s="10"/>
      <c r="T45" s="10"/>
      <c r="U45" s="10"/>
      <c r="V45" s="43">
        <f ca="1">AU38-(3*DO38)+4*(DO38/10)</f>
        <v>7.74</v>
      </c>
      <c r="W45" s="44"/>
      <c r="X45" s="44"/>
      <c r="Y45" s="44"/>
      <c r="Z45" s="44"/>
      <c r="AA45" s="45"/>
      <c r="AB45" s="10"/>
      <c r="AC45" s="10"/>
      <c r="AD45" s="10"/>
      <c r="AE45" s="43">
        <f ca="1">AU38-(2*DO38)+3*(DO38/10)</f>
        <v>7.83</v>
      </c>
      <c r="AF45" s="44"/>
      <c r="AG45" s="44"/>
      <c r="AH45" s="44"/>
      <c r="AI45" s="44"/>
      <c r="AJ45" s="45"/>
      <c r="AK45" s="10"/>
      <c r="AL45" s="10"/>
      <c r="AM45" s="10"/>
      <c r="AN45" s="43">
        <f ca="1">AU38-(1*DO38)+2*(DO38/10)</f>
        <v>7.92</v>
      </c>
      <c r="AO45" s="44"/>
      <c r="AP45" s="44"/>
      <c r="AQ45" s="44"/>
      <c r="AR45" s="44"/>
      <c r="AS45" s="45"/>
      <c r="AT45" s="10"/>
      <c r="AU45" s="10"/>
      <c r="AV45" s="10"/>
      <c r="AW45" s="10"/>
      <c r="AX45" s="43">
        <f ca="1">AU38+2*(DO38/10)</f>
        <v>8.02</v>
      </c>
      <c r="AY45" s="44"/>
      <c r="AZ45" s="44"/>
      <c r="BA45" s="44"/>
      <c r="BB45" s="44"/>
      <c r="BC45" s="45"/>
      <c r="BD45" s="10"/>
      <c r="BE45" s="10"/>
      <c r="BF45" s="10"/>
      <c r="BG45" s="43">
        <f ca="1">BE38+(DO38/10)</f>
        <v>8.11</v>
      </c>
      <c r="BH45" s="44"/>
      <c r="BI45" s="44"/>
      <c r="BJ45" s="44"/>
      <c r="BK45" s="44"/>
      <c r="BL45" s="45"/>
      <c r="BM45" s="10"/>
      <c r="BN45" s="10"/>
      <c r="BO45" s="10"/>
      <c r="BP45" s="10"/>
      <c r="BQ45" s="10"/>
      <c r="BR45" s="10"/>
      <c r="BS45" s="10"/>
      <c r="BT45" s="10"/>
      <c r="BU45" s="10"/>
      <c r="BV45" s="43">
        <f ca="1">BE38+(1*DO38)+6*(DO38/10)</f>
        <v>8.26</v>
      </c>
      <c r="BW45" s="44"/>
      <c r="BX45" s="44"/>
      <c r="BY45" s="44"/>
      <c r="BZ45" s="44"/>
      <c r="CA45" s="45"/>
      <c r="CB45" s="10"/>
      <c r="CC45" s="10"/>
      <c r="CD45" s="10"/>
      <c r="CE45" s="10"/>
      <c r="CF45" s="10"/>
      <c r="CG45" s="10"/>
      <c r="CH45" s="43">
        <f ca="1">BE38+(2*DO38)+8*(DO38/10)</f>
        <v>8.379999999999999</v>
      </c>
      <c r="CI45" s="44"/>
      <c r="CJ45" s="44"/>
      <c r="CK45" s="44"/>
      <c r="CL45" s="44"/>
      <c r="CM45" s="45"/>
      <c r="CN45" s="10"/>
      <c r="CO45" s="10"/>
      <c r="CP45" s="10"/>
      <c r="CQ45" s="10"/>
      <c r="CR45" s="10"/>
      <c r="CS45" s="43">
        <f ca="1">BE38+(3*DO38)+9*(DO38/10)</f>
        <v>8.49</v>
      </c>
      <c r="CT45" s="44"/>
      <c r="CU45" s="44"/>
      <c r="CV45" s="44"/>
      <c r="CW45" s="44"/>
      <c r="CX45" s="45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5"/>
      <c r="DV45" s="5"/>
      <c r="DW45" s="5"/>
      <c r="DX45" s="1"/>
    </row>
    <row r="46" spans="1:128" ht="12.75" customHeight="1">
      <c r="A46" s="9"/>
      <c r="B46" s="10"/>
      <c r="C46" s="10"/>
      <c r="D46" s="46"/>
      <c r="E46" s="47"/>
      <c r="F46" s="47"/>
      <c r="G46" s="47"/>
      <c r="H46" s="47"/>
      <c r="I46" s="48"/>
      <c r="J46" s="10"/>
      <c r="K46" s="46"/>
      <c r="L46" s="47"/>
      <c r="M46" s="47"/>
      <c r="N46" s="47"/>
      <c r="O46" s="47"/>
      <c r="P46" s="48"/>
      <c r="Q46" s="10"/>
      <c r="R46" s="10"/>
      <c r="S46" s="10"/>
      <c r="T46" s="10"/>
      <c r="U46" s="10"/>
      <c r="V46" s="46"/>
      <c r="W46" s="47"/>
      <c r="X46" s="47"/>
      <c r="Y46" s="47"/>
      <c r="Z46" s="47"/>
      <c r="AA46" s="48"/>
      <c r="AB46" s="10"/>
      <c r="AC46" s="10"/>
      <c r="AD46" s="10"/>
      <c r="AE46" s="46"/>
      <c r="AF46" s="47"/>
      <c r="AG46" s="47"/>
      <c r="AH46" s="47"/>
      <c r="AI46" s="47"/>
      <c r="AJ46" s="48"/>
      <c r="AK46" s="10"/>
      <c r="AL46" s="10"/>
      <c r="AM46" s="10"/>
      <c r="AN46" s="46"/>
      <c r="AO46" s="47"/>
      <c r="AP46" s="47"/>
      <c r="AQ46" s="47"/>
      <c r="AR46" s="47"/>
      <c r="AS46" s="48"/>
      <c r="AT46" s="10"/>
      <c r="AU46" s="10"/>
      <c r="AV46" s="10"/>
      <c r="AW46" s="10"/>
      <c r="AX46" s="46"/>
      <c r="AY46" s="47"/>
      <c r="AZ46" s="47"/>
      <c r="BA46" s="47"/>
      <c r="BB46" s="47"/>
      <c r="BC46" s="48"/>
      <c r="BD46" s="10"/>
      <c r="BE46" s="10"/>
      <c r="BF46" s="10"/>
      <c r="BG46" s="46"/>
      <c r="BH46" s="47"/>
      <c r="BI46" s="47"/>
      <c r="BJ46" s="47"/>
      <c r="BK46" s="47"/>
      <c r="BL46" s="48"/>
      <c r="BM46" s="10"/>
      <c r="BN46" s="10"/>
      <c r="BO46" s="10"/>
      <c r="BP46" s="10"/>
      <c r="BQ46" s="10"/>
      <c r="BR46" s="10"/>
      <c r="BS46" s="10"/>
      <c r="BT46" s="10"/>
      <c r="BU46" s="10"/>
      <c r="BV46" s="46"/>
      <c r="BW46" s="47"/>
      <c r="BX46" s="47"/>
      <c r="BY46" s="47"/>
      <c r="BZ46" s="47"/>
      <c r="CA46" s="48"/>
      <c r="CB46" s="10"/>
      <c r="CC46" s="10"/>
      <c r="CD46" s="10"/>
      <c r="CE46" s="10"/>
      <c r="CF46" s="10"/>
      <c r="CG46" s="10"/>
      <c r="CH46" s="46"/>
      <c r="CI46" s="47"/>
      <c r="CJ46" s="47"/>
      <c r="CK46" s="47"/>
      <c r="CL46" s="47"/>
      <c r="CM46" s="48"/>
      <c r="CN46" s="10"/>
      <c r="CO46" s="10"/>
      <c r="CP46" s="10"/>
      <c r="CQ46" s="10"/>
      <c r="CR46" s="10"/>
      <c r="CS46" s="46"/>
      <c r="CT46" s="47"/>
      <c r="CU46" s="47"/>
      <c r="CV46" s="47"/>
      <c r="CW46" s="47"/>
      <c r="CX46" s="48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5"/>
      <c r="DV46" s="5"/>
      <c r="DW46" s="5"/>
      <c r="DX46" s="1"/>
    </row>
    <row r="47" spans="1:128" ht="12.75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5"/>
      <c r="DV47" s="5"/>
      <c r="DW47" s="5"/>
      <c r="DX47" s="1"/>
    </row>
    <row r="48" spans="1:128" ht="12.7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5"/>
      <c r="DV48" s="5"/>
      <c r="DW48" s="5"/>
      <c r="DX48" s="1"/>
    </row>
    <row r="49" spans="1:128" ht="12.7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"/>
      <c r="CZ49" s="1"/>
      <c r="DA49" s="1" t="s">
        <v>21</v>
      </c>
      <c r="DB49" s="1"/>
      <c r="DC49" s="29" t="s">
        <v>1</v>
      </c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>
        <f ca="1">RANDBETWEEN($DV$50,$DV$51)</f>
        <v>11</v>
      </c>
      <c r="DP49" s="29"/>
      <c r="DQ49" s="29"/>
      <c r="DR49" s="1"/>
      <c r="DS49" s="1"/>
      <c r="DT49" s="4" t="s">
        <v>12</v>
      </c>
      <c r="DU49" s="28">
        <v>0.01</v>
      </c>
      <c r="DV49" s="28">
        <v>0.01</v>
      </c>
      <c r="DW49" s="28">
        <v>0.01</v>
      </c>
      <c r="DX49" s="1"/>
    </row>
    <row r="50" spans="1:128" ht="12.75" customHeight="1">
      <c r="A50" s="9"/>
      <c r="B50" s="25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42">
        <f ca="1">IF($DO49&lt;($DO50*2),($DO50*2)+$DO49,$DO49)</f>
        <v>11</v>
      </c>
      <c r="R50" s="42"/>
      <c r="S50" s="42"/>
      <c r="T50" s="42"/>
      <c r="U50" s="42"/>
      <c r="V50" s="42"/>
      <c r="W50" s="42"/>
      <c r="X50" s="42"/>
      <c r="Y50" s="10"/>
      <c r="Z50" s="10"/>
      <c r="AA50" s="50">
        <f ca="1">Q50+DO50</f>
        <v>11.01</v>
      </c>
      <c r="AB50" s="50"/>
      <c r="AC50" s="50"/>
      <c r="AD50" s="50"/>
      <c r="AE50" s="50"/>
      <c r="AF50" s="50"/>
      <c r="AG50" s="50"/>
      <c r="AH50" s="5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"/>
      <c r="CZ50" s="1"/>
      <c r="DA50" s="1"/>
      <c r="DB50" s="1"/>
      <c r="DC50" s="29" t="s">
        <v>3</v>
      </c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>
        <f ca="1">INDEX(liste2,1,INT(RAND()*(4-1)+1))</f>
        <v>0.01</v>
      </c>
      <c r="DP50" s="29" t="e">
        <f ca="1">INDEX(liste,1,INT(RAND()*(4-1)+1))</f>
        <v>#NAME?</v>
      </c>
      <c r="DQ50" s="29" t="e">
        <f ca="1">INDEX(liste,1,INT(RAND()*(4-1)+1))</f>
        <v>#NAME?</v>
      </c>
      <c r="DR50" s="1"/>
      <c r="DS50" s="1"/>
      <c r="DT50" s="4" t="s">
        <v>4</v>
      </c>
      <c r="DU50" s="7"/>
      <c r="DV50" s="38">
        <v>10</v>
      </c>
      <c r="DW50" s="39"/>
      <c r="DX50" s="1"/>
    </row>
    <row r="51" spans="1:128" ht="12.7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4" t="s">
        <v>5</v>
      </c>
      <c r="DU51" s="7"/>
      <c r="DV51" s="38">
        <v>15</v>
      </c>
      <c r="DW51" s="39"/>
      <c r="DX51" s="1"/>
    </row>
    <row r="52" spans="1:128" ht="4.5" customHeight="1">
      <c r="A52" s="9"/>
      <c r="B52" s="10"/>
      <c r="C52" s="10"/>
      <c r="D52" s="10"/>
      <c r="E52" s="10"/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1"/>
      <c r="Q52" s="10"/>
      <c r="R52" s="10"/>
      <c r="S52" s="10"/>
      <c r="T52" s="10"/>
      <c r="U52" s="10"/>
      <c r="V52" s="10"/>
      <c r="W52" s="10"/>
      <c r="X52" s="10"/>
      <c r="Y52" s="10"/>
      <c r="Z52" s="11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0"/>
      <c r="AL52" s="10"/>
      <c r="AM52" s="10"/>
      <c r="AN52" s="10"/>
      <c r="AO52" s="10"/>
      <c r="AP52" s="10"/>
      <c r="AQ52" s="10"/>
      <c r="AR52" s="10"/>
      <c r="AS52" s="10"/>
      <c r="AT52" s="11"/>
      <c r="AU52" s="10"/>
      <c r="AV52" s="10"/>
      <c r="AW52" s="10"/>
      <c r="AX52" s="10"/>
      <c r="AY52" s="10"/>
      <c r="AZ52" s="10"/>
      <c r="BA52" s="10"/>
      <c r="BB52" s="10"/>
      <c r="BC52" s="10"/>
      <c r="BD52" s="11"/>
      <c r="BE52" s="10"/>
      <c r="BF52" s="10"/>
      <c r="BG52" s="10"/>
      <c r="BH52" s="10"/>
      <c r="BI52" s="10"/>
      <c r="BJ52" s="10"/>
      <c r="BK52" s="10"/>
      <c r="BL52" s="10"/>
      <c r="BM52" s="10"/>
      <c r="BN52" s="11"/>
      <c r="BO52" s="10"/>
      <c r="BP52" s="10"/>
      <c r="BQ52" s="10"/>
      <c r="BR52" s="10"/>
      <c r="BS52" s="10"/>
      <c r="BT52" s="10"/>
      <c r="BU52" s="10"/>
      <c r="BV52" s="10"/>
      <c r="BW52" s="10"/>
      <c r="BX52" s="11"/>
      <c r="BY52" s="10"/>
      <c r="BZ52" s="10"/>
      <c r="CA52" s="10"/>
      <c r="CB52" s="10"/>
      <c r="CC52" s="10"/>
      <c r="CD52" s="10"/>
      <c r="CE52" s="10"/>
      <c r="CF52" s="10"/>
      <c r="CG52" s="10"/>
      <c r="CH52" s="11"/>
      <c r="CI52" s="10"/>
      <c r="CJ52" s="10"/>
      <c r="CK52" s="10"/>
      <c r="CL52" s="10"/>
      <c r="CM52" s="10"/>
      <c r="CN52" s="10"/>
      <c r="CO52" s="10"/>
      <c r="CP52" s="10"/>
      <c r="CQ52" s="10"/>
      <c r="CR52" s="11"/>
      <c r="CS52" s="10"/>
      <c r="CT52" s="10"/>
      <c r="CU52" s="10"/>
      <c r="CV52" s="10"/>
      <c r="CW52" s="10"/>
      <c r="CX52" s="10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5"/>
      <c r="DV52" s="5"/>
      <c r="DW52" s="5"/>
      <c r="DX52" s="1"/>
    </row>
    <row r="53" spans="1:128" ht="12.75" customHeight="1">
      <c r="A53" s="12"/>
      <c r="B53" s="13"/>
      <c r="C53" s="14"/>
      <c r="D53" s="14"/>
      <c r="E53" s="15"/>
      <c r="F53" s="14"/>
      <c r="G53" s="14"/>
      <c r="H53" s="14"/>
      <c r="I53" s="14"/>
      <c r="J53" s="15"/>
      <c r="K53" s="12"/>
      <c r="L53" s="14"/>
      <c r="M53" s="14"/>
      <c r="N53" s="14"/>
      <c r="O53" s="15"/>
      <c r="P53" s="14"/>
      <c r="Q53" s="14"/>
      <c r="R53" s="14"/>
      <c r="S53" s="14"/>
      <c r="T53" s="15"/>
      <c r="U53" s="12"/>
      <c r="V53" s="14"/>
      <c r="W53" s="14"/>
      <c r="X53" s="14"/>
      <c r="Y53" s="15"/>
      <c r="Z53" s="14"/>
      <c r="AA53" s="14"/>
      <c r="AB53" s="14"/>
      <c r="AC53" s="14"/>
      <c r="AD53" s="15"/>
      <c r="AE53" s="12"/>
      <c r="AF53" s="14"/>
      <c r="AG53" s="14"/>
      <c r="AH53" s="14"/>
      <c r="AI53" s="15"/>
      <c r="AJ53" s="14"/>
      <c r="AK53" s="14"/>
      <c r="AL53" s="14"/>
      <c r="AM53" s="14"/>
      <c r="AN53" s="15"/>
      <c r="AO53" s="12"/>
      <c r="AP53" s="14"/>
      <c r="AQ53" s="14"/>
      <c r="AR53" s="14"/>
      <c r="AS53" s="15"/>
      <c r="AT53" s="14"/>
      <c r="AU53" s="14"/>
      <c r="AV53" s="14"/>
      <c r="AW53" s="14"/>
      <c r="AX53" s="15"/>
      <c r="AY53" s="12"/>
      <c r="AZ53" s="14"/>
      <c r="BA53" s="14"/>
      <c r="BB53" s="14"/>
      <c r="BC53" s="15"/>
      <c r="BD53" s="14"/>
      <c r="BE53" s="14"/>
      <c r="BF53" s="14"/>
      <c r="BG53" s="14"/>
      <c r="BH53" s="15"/>
      <c r="BI53" s="12"/>
      <c r="BJ53" s="14"/>
      <c r="BK53" s="14"/>
      <c r="BL53" s="14"/>
      <c r="BM53" s="15"/>
      <c r="BN53" s="14"/>
      <c r="BO53" s="14"/>
      <c r="BP53" s="14"/>
      <c r="BQ53" s="14"/>
      <c r="BR53" s="15"/>
      <c r="BS53" s="12"/>
      <c r="BT53" s="14"/>
      <c r="BU53" s="14"/>
      <c r="BV53" s="14"/>
      <c r="BW53" s="15"/>
      <c r="BX53" s="14"/>
      <c r="BY53" s="14"/>
      <c r="BZ53" s="14"/>
      <c r="CA53" s="14"/>
      <c r="CB53" s="15"/>
      <c r="CC53" s="12"/>
      <c r="CD53" s="14"/>
      <c r="CE53" s="14"/>
      <c r="CF53" s="14"/>
      <c r="CG53" s="15"/>
      <c r="CH53" s="14"/>
      <c r="CI53" s="14"/>
      <c r="CJ53" s="14"/>
      <c r="CK53" s="14"/>
      <c r="CL53" s="15"/>
      <c r="CM53" s="12"/>
      <c r="CN53" s="14"/>
      <c r="CO53" s="14"/>
      <c r="CP53" s="14"/>
      <c r="CQ53" s="15"/>
      <c r="CR53" s="14"/>
      <c r="CS53" s="14"/>
      <c r="CT53" s="14"/>
      <c r="CU53" s="14"/>
      <c r="CV53" s="15"/>
      <c r="CW53" s="16"/>
      <c r="CX53" s="10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5"/>
      <c r="DV53" s="5"/>
      <c r="DW53" s="5"/>
      <c r="DX53" s="1"/>
    </row>
    <row r="54" spans="1:128" ht="12.75" customHeight="1">
      <c r="A54" s="17"/>
      <c r="B54" s="18"/>
      <c r="C54" s="19"/>
      <c r="D54" s="19"/>
      <c r="E54" s="20"/>
      <c r="F54" s="19"/>
      <c r="G54" s="19"/>
      <c r="H54" s="19"/>
      <c r="I54" s="19"/>
      <c r="J54" s="20"/>
      <c r="K54" s="17"/>
      <c r="L54" s="19"/>
      <c r="M54" s="19"/>
      <c r="N54" s="19"/>
      <c r="O54" s="20"/>
      <c r="P54" s="19"/>
      <c r="Q54" s="19"/>
      <c r="R54" s="19"/>
      <c r="S54" s="19"/>
      <c r="T54" s="20"/>
      <c r="U54" s="17"/>
      <c r="V54" s="19"/>
      <c r="W54" s="19"/>
      <c r="X54" s="19"/>
      <c r="Y54" s="20"/>
      <c r="Z54" s="19"/>
      <c r="AA54" s="19"/>
      <c r="AB54" s="19"/>
      <c r="AC54" s="19"/>
      <c r="AD54" s="20"/>
      <c r="AE54" s="17"/>
      <c r="AF54" s="19"/>
      <c r="AG54" s="19"/>
      <c r="AH54" s="19"/>
      <c r="AI54" s="20"/>
      <c r="AJ54" s="19"/>
      <c r="AK54" s="19"/>
      <c r="AL54" s="19"/>
      <c r="AM54" s="19"/>
      <c r="AN54" s="20"/>
      <c r="AO54" s="17"/>
      <c r="AP54" s="19"/>
      <c r="AQ54" s="19"/>
      <c r="AR54" s="19"/>
      <c r="AS54" s="20"/>
      <c r="AT54" s="19"/>
      <c r="AU54" s="19"/>
      <c r="AV54" s="19"/>
      <c r="AW54" s="19"/>
      <c r="AX54" s="20"/>
      <c r="AY54" s="17"/>
      <c r="AZ54" s="19"/>
      <c r="BA54" s="19"/>
      <c r="BB54" s="19"/>
      <c r="BC54" s="20"/>
      <c r="BD54" s="19"/>
      <c r="BE54" s="19"/>
      <c r="BF54" s="19"/>
      <c r="BG54" s="19"/>
      <c r="BH54" s="20"/>
      <c r="BI54" s="17"/>
      <c r="BJ54" s="19"/>
      <c r="BK54" s="19"/>
      <c r="BL54" s="19"/>
      <c r="BM54" s="20"/>
      <c r="BN54" s="19"/>
      <c r="BO54" s="19"/>
      <c r="BP54" s="19"/>
      <c r="BQ54" s="19"/>
      <c r="BR54" s="20"/>
      <c r="BS54" s="17"/>
      <c r="BT54" s="19"/>
      <c r="BU54" s="19"/>
      <c r="BV54" s="19"/>
      <c r="BW54" s="20"/>
      <c r="BX54" s="19"/>
      <c r="BY54" s="19"/>
      <c r="BZ54" s="19"/>
      <c r="CA54" s="19"/>
      <c r="CB54" s="20"/>
      <c r="CC54" s="17"/>
      <c r="CD54" s="19"/>
      <c r="CE54" s="19"/>
      <c r="CF54" s="19"/>
      <c r="CG54" s="20"/>
      <c r="CH54" s="19"/>
      <c r="CI54" s="19"/>
      <c r="CJ54" s="19"/>
      <c r="CK54" s="19"/>
      <c r="CL54" s="20"/>
      <c r="CM54" s="17"/>
      <c r="CN54" s="19"/>
      <c r="CO54" s="19"/>
      <c r="CP54" s="19"/>
      <c r="CQ54" s="20"/>
      <c r="CR54" s="19"/>
      <c r="CS54" s="19"/>
      <c r="CT54" s="19"/>
      <c r="CU54" s="19"/>
      <c r="CV54" s="20"/>
      <c r="CW54" s="16"/>
      <c r="CX54" s="10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5"/>
      <c r="DV54" s="5"/>
      <c r="DW54" s="5"/>
      <c r="DX54" s="1"/>
    </row>
    <row r="55" spans="1:128" ht="4.5" customHeight="1">
      <c r="A55" s="9"/>
      <c r="B55" s="10"/>
      <c r="C55" s="10"/>
      <c r="D55" s="10"/>
      <c r="E55" s="10"/>
      <c r="F55" s="11"/>
      <c r="G55" s="10"/>
      <c r="H55" s="10"/>
      <c r="I55" s="10"/>
      <c r="J55" s="10"/>
      <c r="K55" s="10"/>
      <c r="L55" s="10"/>
      <c r="M55" s="10"/>
      <c r="N55" s="10"/>
      <c r="O55" s="10"/>
      <c r="P55" s="11"/>
      <c r="Q55" s="10"/>
      <c r="R55" s="10"/>
      <c r="S55" s="10"/>
      <c r="T55" s="10"/>
      <c r="U55" s="10"/>
      <c r="V55" s="10"/>
      <c r="W55" s="10"/>
      <c r="X55" s="10"/>
      <c r="Y55" s="10"/>
      <c r="Z55" s="11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0"/>
      <c r="AL55" s="10"/>
      <c r="AM55" s="10"/>
      <c r="AN55" s="10"/>
      <c r="AO55" s="10"/>
      <c r="AP55" s="10"/>
      <c r="AQ55" s="10"/>
      <c r="AR55" s="10"/>
      <c r="AS55" s="10"/>
      <c r="AT55" s="11"/>
      <c r="AU55" s="10"/>
      <c r="AV55" s="10"/>
      <c r="AW55" s="10"/>
      <c r="AX55" s="10"/>
      <c r="AY55" s="10"/>
      <c r="AZ55" s="10"/>
      <c r="BA55" s="10"/>
      <c r="BB55" s="10"/>
      <c r="BC55" s="10"/>
      <c r="BD55" s="11"/>
      <c r="BE55" s="10"/>
      <c r="BF55" s="10"/>
      <c r="BG55" s="10"/>
      <c r="BH55" s="10"/>
      <c r="BI55" s="10"/>
      <c r="BJ55" s="10"/>
      <c r="BK55" s="10"/>
      <c r="BL55" s="10"/>
      <c r="BM55" s="10"/>
      <c r="BN55" s="11"/>
      <c r="BO55" s="10"/>
      <c r="BP55" s="10"/>
      <c r="BQ55" s="10"/>
      <c r="BR55" s="10"/>
      <c r="BS55" s="10"/>
      <c r="BT55" s="10"/>
      <c r="BU55" s="10"/>
      <c r="BV55" s="10"/>
      <c r="BW55" s="10"/>
      <c r="BX55" s="11"/>
      <c r="BY55" s="10"/>
      <c r="BZ55" s="10"/>
      <c r="CA55" s="10"/>
      <c r="CB55" s="10"/>
      <c r="CC55" s="10"/>
      <c r="CD55" s="10"/>
      <c r="CE55" s="10"/>
      <c r="CF55" s="10"/>
      <c r="CG55" s="10"/>
      <c r="CH55" s="11"/>
      <c r="CI55" s="10"/>
      <c r="CJ55" s="10"/>
      <c r="CK55" s="10"/>
      <c r="CL55" s="10"/>
      <c r="CM55" s="10"/>
      <c r="CN55" s="10"/>
      <c r="CO55" s="10"/>
      <c r="CP55" s="10"/>
      <c r="CQ55" s="10"/>
      <c r="CR55" s="11"/>
      <c r="CS55" s="10"/>
      <c r="CT55" s="10"/>
      <c r="CU55" s="10"/>
      <c r="CV55" s="10"/>
      <c r="CW55" s="10"/>
      <c r="CX55" s="10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5"/>
      <c r="DV55" s="5"/>
      <c r="DW55" s="5"/>
      <c r="DX55" s="1"/>
    </row>
    <row r="56" spans="1:128" ht="12.7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5"/>
      <c r="DV56" s="5"/>
      <c r="DW56" s="5"/>
      <c r="DX56" s="1"/>
    </row>
    <row r="57" spans="1:128" ht="12.75" customHeight="1">
      <c r="A57" s="9"/>
      <c r="B57" s="10"/>
      <c r="C57" s="10"/>
      <c r="D57" s="10"/>
      <c r="E57" s="10"/>
      <c r="F57" s="10"/>
      <c r="G57" s="10"/>
      <c r="H57" s="10"/>
      <c r="I57" s="10"/>
      <c r="J57" s="43">
        <f ca="1">Q50-(1*DO50)+2*(DO50/10)</f>
        <v>10.992000000000001</v>
      </c>
      <c r="K57" s="44"/>
      <c r="L57" s="44"/>
      <c r="M57" s="44"/>
      <c r="N57" s="44"/>
      <c r="O57" s="45"/>
      <c r="P57" s="10"/>
      <c r="Q57" s="43">
        <f ca="1">Q50-(DO50/10)</f>
        <v>10.999000000000001</v>
      </c>
      <c r="R57" s="44"/>
      <c r="S57" s="44"/>
      <c r="T57" s="44"/>
      <c r="U57" s="44"/>
      <c r="V57" s="45"/>
      <c r="W57" s="10"/>
      <c r="X57" s="10"/>
      <c r="Y57" s="10"/>
      <c r="Z57" s="10"/>
      <c r="AA57" s="10"/>
      <c r="AB57" s="43">
        <f ca="1">AA50</f>
        <v>11.01</v>
      </c>
      <c r="AC57" s="44"/>
      <c r="AD57" s="44"/>
      <c r="AE57" s="44"/>
      <c r="AF57" s="44"/>
      <c r="AG57" s="45"/>
      <c r="AH57" s="10"/>
      <c r="AI57" s="10"/>
      <c r="AJ57" s="10"/>
      <c r="AK57" s="43">
        <f ca="1">AA50+9*(DO50/10)</f>
        <v>11.019</v>
      </c>
      <c r="AL57" s="44"/>
      <c r="AM57" s="44"/>
      <c r="AN57" s="44"/>
      <c r="AO57" s="44"/>
      <c r="AP57" s="45"/>
      <c r="AQ57" s="10"/>
      <c r="AR57" s="10"/>
      <c r="AS57" s="10"/>
      <c r="AT57" s="43">
        <f ca="1">AA50+(1*DO50)+8*(DO50/10)</f>
        <v>11.027999999999999</v>
      </c>
      <c r="AU57" s="44"/>
      <c r="AV57" s="44"/>
      <c r="AW57" s="44"/>
      <c r="AX57" s="44"/>
      <c r="AY57" s="45"/>
      <c r="AZ57" s="10"/>
      <c r="BA57" s="10"/>
      <c r="BB57" s="10"/>
      <c r="BC57" s="10"/>
      <c r="BD57" s="43">
        <f ca="1">AA50+(2*DO50)+8*(DO50/10)</f>
        <v>11.037999999999998</v>
      </c>
      <c r="BE57" s="44"/>
      <c r="BF57" s="44"/>
      <c r="BG57" s="44"/>
      <c r="BH57" s="44"/>
      <c r="BI57" s="45"/>
      <c r="BJ57" s="10"/>
      <c r="BK57" s="10"/>
      <c r="BL57" s="10"/>
      <c r="BM57" s="43">
        <f ca="1">AA50+(3*DO50)+7*(DO50/10)</f>
        <v>11.046999999999999</v>
      </c>
      <c r="BN57" s="44"/>
      <c r="BO57" s="44"/>
      <c r="BP57" s="44"/>
      <c r="BQ57" s="44"/>
      <c r="BR57" s="45"/>
      <c r="BS57" s="10"/>
      <c r="BT57" s="43">
        <f ca="1">AA50+(4*DO50)+4*(DO50/10)</f>
        <v>11.053999999999998</v>
      </c>
      <c r="BU57" s="44"/>
      <c r="BV57" s="44"/>
      <c r="BW57" s="44"/>
      <c r="BX57" s="44"/>
      <c r="BY57" s="45"/>
      <c r="BZ57" s="10"/>
      <c r="CA57" s="10"/>
      <c r="CB57" s="10"/>
      <c r="CC57" s="10"/>
      <c r="CD57" s="10"/>
      <c r="CE57" s="10"/>
      <c r="CF57" s="43">
        <f ca="1">AA50+(5*DO50)+6*(DO50/10)</f>
        <v>11.066000000000001</v>
      </c>
      <c r="CG57" s="44"/>
      <c r="CH57" s="44"/>
      <c r="CI57" s="44"/>
      <c r="CJ57" s="44"/>
      <c r="CK57" s="45"/>
      <c r="CL57" s="10"/>
      <c r="CM57" s="10"/>
      <c r="CN57" s="10"/>
      <c r="CO57" s="10"/>
      <c r="CP57" s="10"/>
      <c r="CQ57" s="43">
        <f ca="1">AA50+(6*DO50)+7*(DO50/10)</f>
        <v>11.077</v>
      </c>
      <c r="CR57" s="44"/>
      <c r="CS57" s="44"/>
      <c r="CT57" s="44"/>
      <c r="CU57" s="44"/>
      <c r="CV57" s="45"/>
      <c r="CW57" s="10"/>
      <c r="CX57" s="10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5"/>
      <c r="DV57" s="5"/>
      <c r="DW57" s="5"/>
      <c r="DX57" s="1"/>
    </row>
    <row r="58" spans="1:128" ht="12.75" customHeight="1">
      <c r="A58" s="9"/>
      <c r="B58" s="9"/>
      <c r="C58" s="9"/>
      <c r="D58" s="9"/>
      <c r="E58" s="9"/>
      <c r="F58" s="9"/>
      <c r="G58" s="9"/>
      <c r="H58" s="9"/>
      <c r="I58" s="9"/>
      <c r="J58" s="46"/>
      <c r="K58" s="47"/>
      <c r="L58" s="47"/>
      <c r="M58" s="47"/>
      <c r="N58" s="47"/>
      <c r="O58" s="48"/>
      <c r="P58" s="9"/>
      <c r="Q58" s="46"/>
      <c r="R58" s="47"/>
      <c r="S58" s="47"/>
      <c r="T58" s="47"/>
      <c r="U58" s="47"/>
      <c r="V58" s="48"/>
      <c r="W58" s="9"/>
      <c r="X58" s="9"/>
      <c r="Y58" s="9"/>
      <c r="Z58" s="9"/>
      <c r="AA58" s="9"/>
      <c r="AB58" s="46"/>
      <c r="AC58" s="47"/>
      <c r="AD58" s="47"/>
      <c r="AE58" s="47"/>
      <c r="AF58" s="47"/>
      <c r="AG58" s="48"/>
      <c r="AH58" s="9"/>
      <c r="AI58" s="9"/>
      <c r="AJ58" s="9"/>
      <c r="AK58" s="46"/>
      <c r="AL58" s="47"/>
      <c r="AM58" s="47"/>
      <c r="AN58" s="47"/>
      <c r="AO58" s="47"/>
      <c r="AP58" s="48"/>
      <c r="AQ58" s="9"/>
      <c r="AR58" s="9"/>
      <c r="AS58" s="9"/>
      <c r="AT58" s="46"/>
      <c r="AU58" s="47"/>
      <c r="AV58" s="47"/>
      <c r="AW58" s="47"/>
      <c r="AX58" s="47"/>
      <c r="AY58" s="48"/>
      <c r="AZ58" s="9"/>
      <c r="BA58" s="9"/>
      <c r="BB58" s="9"/>
      <c r="BC58" s="9"/>
      <c r="BD58" s="46"/>
      <c r="BE58" s="47"/>
      <c r="BF58" s="47"/>
      <c r="BG58" s="47"/>
      <c r="BH58" s="47"/>
      <c r="BI58" s="48"/>
      <c r="BJ58" s="9"/>
      <c r="BK58" s="9"/>
      <c r="BL58" s="9"/>
      <c r="BM58" s="46"/>
      <c r="BN58" s="47"/>
      <c r="BO58" s="47"/>
      <c r="BP58" s="47"/>
      <c r="BQ58" s="47"/>
      <c r="BR58" s="48"/>
      <c r="BS58" s="9"/>
      <c r="BT58" s="46"/>
      <c r="BU58" s="47"/>
      <c r="BV58" s="47"/>
      <c r="BW58" s="47"/>
      <c r="BX58" s="47"/>
      <c r="BY58" s="48"/>
      <c r="BZ58" s="9"/>
      <c r="CA58" s="9"/>
      <c r="CB58" s="9"/>
      <c r="CC58" s="9"/>
      <c r="CD58" s="9"/>
      <c r="CE58" s="9"/>
      <c r="CF58" s="46"/>
      <c r="CG58" s="47"/>
      <c r="CH58" s="47"/>
      <c r="CI58" s="47"/>
      <c r="CJ58" s="47"/>
      <c r="CK58" s="48"/>
      <c r="CL58" s="9"/>
      <c r="CM58" s="9"/>
      <c r="CN58" s="9"/>
      <c r="CO58" s="9"/>
      <c r="CP58" s="9"/>
      <c r="CQ58" s="46"/>
      <c r="CR58" s="47"/>
      <c r="CS58" s="47"/>
      <c r="CT58" s="47"/>
      <c r="CU58" s="47"/>
      <c r="CV58" s="48"/>
      <c r="CW58" s="9"/>
      <c r="CX58" s="9"/>
    </row>
    <row r="59" spans="1:128" ht="12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 t="str">
        <f ca="1">CH1</f>
        <v>Fiche : 695</v>
      </c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</row>
    <row r="60" spans="1:128" ht="12.75" customHeight="1">
      <c r="A60" s="51"/>
      <c r="B60" s="52" t="str">
        <f t="shared" ref="B60:AH60" si="0">B2</f>
        <v>A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3">
        <f t="shared" ca="1" si="0"/>
        <v>3</v>
      </c>
      <c r="R60" s="53">
        <f t="shared" si="0"/>
        <v>0</v>
      </c>
      <c r="S60" s="53">
        <f t="shared" si="0"/>
        <v>0</v>
      </c>
      <c r="T60" s="53">
        <f t="shared" si="0"/>
        <v>0</v>
      </c>
      <c r="U60" s="53">
        <f t="shared" si="0"/>
        <v>0</v>
      </c>
      <c r="V60" s="53">
        <f t="shared" si="0"/>
        <v>0</v>
      </c>
      <c r="W60" s="53">
        <f t="shared" si="0"/>
        <v>0</v>
      </c>
      <c r="X60" s="53">
        <f t="shared" si="0"/>
        <v>0</v>
      </c>
      <c r="Y60" s="51"/>
      <c r="Z60" s="51"/>
      <c r="AA60" s="53">
        <f t="shared" ca="1" si="0"/>
        <v>4</v>
      </c>
      <c r="AB60" s="53">
        <f t="shared" si="0"/>
        <v>0</v>
      </c>
      <c r="AC60" s="53">
        <f t="shared" si="0"/>
        <v>0</v>
      </c>
      <c r="AD60" s="53">
        <f t="shared" si="0"/>
        <v>0</v>
      </c>
      <c r="AE60" s="53">
        <f t="shared" si="0"/>
        <v>0</v>
      </c>
      <c r="AF60" s="53">
        <f t="shared" si="0"/>
        <v>0</v>
      </c>
      <c r="AG60" s="53">
        <f t="shared" si="0"/>
        <v>0</v>
      </c>
      <c r="AH60" s="53">
        <f t="shared" si="0"/>
        <v>0</v>
      </c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</row>
    <row r="61" spans="1:128" ht="12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</row>
    <row r="62" spans="1:128" ht="4.5" customHeight="1">
      <c r="A62" s="51"/>
      <c r="B62" s="51"/>
      <c r="C62" s="51"/>
      <c r="D62" s="51"/>
      <c r="E62" s="51"/>
      <c r="F62" s="54"/>
      <c r="G62" s="51"/>
      <c r="H62" s="51"/>
      <c r="I62" s="51"/>
      <c r="J62" s="51"/>
      <c r="K62" s="51"/>
      <c r="L62" s="51"/>
      <c r="M62" s="51"/>
      <c r="N62" s="51"/>
      <c r="O62" s="51"/>
      <c r="P62" s="54"/>
      <c r="Q62" s="51"/>
      <c r="R62" s="51"/>
      <c r="S62" s="51"/>
      <c r="T62" s="51"/>
      <c r="U62" s="51"/>
      <c r="V62" s="51"/>
      <c r="W62" s="51"/>
      <c r="X62" s="51"/>
      <c r="Y62" s="51"/>
      <c r="Z62" s="54"/>
      <c r="AA62" s="51"/>
      <c r="AB62" s="51"/>
      <c r="AC62" s="51"/>
      <c r="AD62" s="51"/>
      <c r="AE62" s="51"/>
      <c r="AF62" s="51"/>
      <c r="AG62" s="51"/>
      <c r="AH62" s="51"/>
      <c r="AI62" s="51"/>
      <c r="AJ62" s="54"/>
      <c r="AK62" s="51"/>
      <c r="AL62" s="51"/>
      <c r="AM62" s="51"/>
      <c r="AN62" s="51"/>
      <c r="AO62" s="51"/>
      <c r="AP62" s="51"/>
      <c r="AQ62" s="51"/>
      <c r="AR62" s="51"/>
      <c r="AS62" s="51"/>
      <c r="AT62" s="54"/>
      <c r="AU62" s="51"/>
      <c r="AV62" s="51"/>
      <c r="AW62" s="51"/>
      <c r="AX62" s="51"/>
      <c r="AY62" s="51"/>
      <c r="AZ62" s="51"/>
      <c r="BA62" s="51"/>
      <c r="BB62" s="51"/>
      <c r="BC62" s="51"/>
      <c r="BD62" s="54"/>
      <c r="BE62" s="51"/>
      <c r="BF62" s="51"/>
      <c r="BG62" s="51"/>
      <c r="BH62" s="51"/>
      <c r="BI62" s="51"/>
      <c r="BJ62" s="51"/>
      <c r="BK62" s="51"/>
      <c r="BL62" s="51"/>
      <c r="BM62" s="51"/>
      <c r="BN62" s="54"/>
      <c r="BO62" s="51"/>
      <c r="BP62" s="51"/>
      <c r="BQ62" s="51"/>
      <c r="BR62" s="51"/>
      <c r="BS62" s="51"/>
      <c r="BT62" s="51"/>
      <c r="BU62" s="51"/>
      <c r="BV62" s="51"/>
      <c r="BW62" s="51"/>
      <c r="BX62" s="54"/>
      <c r="BY62" s="51"/>
      <c r="BZ62" s="51"/>
      <c r="CA62" s="51"/>
      <c r="CB62" s="51"/>
      <c r="CC62" s="51"/>
      <c r="CD62" s="51"/>
      <c r="CE62" s="51"/>
      <c r="CF62" s="51"/>
      <c r="CG62" s="51"/>
      <c r="CH62" s="54"/>
      <c r="CI62" s="51"/>
      <c r="CJ62" s="51"/>
      <c r="CK62" s="51"/>
      <c r="CL62" s="51"/>
      <c r="CM62" s="51"/>
      <c r="CN62" s="51"/>
      <c r="CO62" s="51"/>
      <c r="CP62" s="51"/>
      <c r="CQ62" s="51"/>
      <c r="CR62" s="54"/>
      <c r="CS62" s="51"/>
      <c r="CT62" s="51"/>
      <c r="CU62" s="51"/>
      <c r="CV62" s="51"/>
      <c r="CW62" s="51"/>
      <c r="CX62" s="51"/>
    </row>
    <row r="63" spans="1:128" ht="12.75" customHeight="1">
      <c r="A63" s="55"/>
      <c r="B63" s="56"/>
      <c r="C63" s="57"/>
      <c r="D63" s="57"/>
      <c r="E63" s="58"/>
      <c r="F63" s="57"/>
      <c r="G63" s="57"/>
      <c r="H63" s="57"/>
      <c r="I63" s="57"/>
      <c r="J63" s="58"/>
      <c r="K63" s="55"/>
      <c r="L63" s="57"/>
      <c r="M63" s="57"/>
      <c r="N63" s="57"/>
      <c r="O63" s="58"/>
      <c r="P63" s="57"/>
      <c r="Q63" s="57"/>
      <c r="R63" s="57"/>
      <c r="S63" s="57"/>
      <c r="T63" s="58"/>
      <c r="U63" s="55"/>
      <c r="V63" s="57"/>
      <c r="W63" s="57"/>
      <c r="X63" s="57"/>
      <c r="Y63" s="58"/>
      <c r="Z63" s="57"/>
      <c r="AA63" s="57"/>
      <c r="AB63" s="57"/>
      <c r="AC63" s="57"/>
      <c r="AD63" s="58"/>
      <c r="AE63" s="55"/>
      <c r="AF63" s="57"/>
      <c r="AG63" s="57"/>
      <c r="AH63" s="57"/>
      <c r="AI63" s="58"/>
      <c r="AJ63" s="57"/>
      <c r="AK63" s="57"/>
      <c r="AL63" s="57"/>
      <c r="AM63" s="57"/>
      <c r="AN63" s="58"/>
      <c r="AO63" s="55"/>
      <c r="AP63" s="57"/>
      <c r="AQ63" s="57"/>
      <c r="AR63" s="57"/>
      <c r="AS63" s="58"/>
      <c r="AT63" s="57"/>
      <c r="AU63" s="57"/>
      <c r="AV63" s="57"/>
      <c r="AW63" s="57"/>
      <c r="AX63" s="58"/>
      <c r="AY63" s="55"/>
      <c r="AZ63" s="57"/>
      <c r="BA63" s="57"/>
      <c r="BB63" s="57"/>
      <c r="BC63" s="58"/>
      <c r="BD63" s="57"/>
      <c r="BE63" s="57"/>
      <c r="BF63" s="57"/>
      <c r="BG63" s="57"/>
      <c r="BH63" s="58"/>
      <c r="BI63" s="55"/>
      <c r="BJ63" s="57"/>
      <c r="BK63" s="57"/>
      <c r="BL63" s="57"/>
      <c r="BM63" s="58"/>
      <c r="BN63" s="57"/>
      <c r="BO63" s="57"/>
      <c r="BP63" s="57"/>
      <c r="BQ63" s="57"/>
      <c r="BR63" s="58"/>
      <c r="BS63" s="55"/>
      <c r="BT63" s="57"/>
      <c r="BU63" s="57"/>
      <c r="BV63" s="57"/>
      <c r="BW63" s="58"/>
      <c r="BX63" s="57"/>
      <c r="BY63" s="57"/>
      <c r="BZ63" s="57"/>
      <c r="CA63" s="57"/>
      <c r="CB63" s="58"/>
      <c r="CC63" s="55"/>
      <c r="CD63" s="57"/>
      <c r="CE63" s="57"/>
      <c r="CF63" s="57"/>
      <c r="CG63" s="58"/>
      <c r="CH63" s="57"/>
      <c r="CI63" s="57"/>
      <c r="CJ63" s="57"/>
      <c r="CK63" s="57"/>
      <c r="CL63" s="58"/>
      <c r="CM63" s="55"/>
      <c r="CN63" s="57"/>
      <c r="CO63" s="57"/>
      <c r="CP63" s="57"/>
      <c r="CQ63" s="58"/>
      <c r="CR63" s="57"/>
      <c r="CS63" s="57"/>
      <c r="CT63" s="57"/>
      <c r="CU63" s="57"/>
      <c r="CV63" s="58"/>
      <c r="CW63" s="59"/>
      <c r="CX63" s="51"/>
    </row>
    <row r="64" spans="1:128" ht="12.75" customHeight="1">
      <c r="A64" s="60"/>
      <c r="B64" s="61"/>
      <c r="C64" s="62"/>
      <c r="D64" s="62"/>
      <c r="E64" s="63"/>
      <c r="F64" s="62"/>
      <c r="G64" s="62"/>
      <c r="H64" s="62"/>
      <c r="I64" s="62"/>
      <c r="J64" s="63"/>
      <c r="K64" s="60"/>
      <c r="L64" s="62"/>
      <c r="M64" s="62"/>
      <c r="N64" s="62"/>
      <c r="O64" s="63"/>
      <c r="P64" s="62"/>
      <c r="Q64" s="62"/>
      <c r="R64" s="62"/>
      <c r="S64" s="62"/>
      <c r="T64" s="63"/>
      <c r="U64" s="60"/>
      <c r="V64" s="62"/>
      <c r="W64" s="62"/>
      <c r="X64" s="62"/>
      <c r="Y64" s="63"/>
      <c r="Z64" s="62"/>
      <c r="AA64" s="62"/>
      <c r="AB64" s="62"/>
      <c r="AC64" s="62"/>
      <c r="AD64" s="63"/>
      <c r="AE64" s="60"/>
      <c r="AF64" s="62"/>
      <c r="AG64" s="62"/>
      <c r="AH64" s="62"/>
      <c r="AI64" s="63"/>
      <c r="AJ64" s="62"/>
      <c r="AK64" s="62"/>
      <c r="AL64" s="62"/>
      <c r="AM64" s="62"/>
      <c r="AN64" s="63"/>
      <c r="AO64" s="60"/>
      <c r="AP64" s="62"/>
      <c r="AQ64" s="62"/>
      <c r="AR64" s="62"/>
      <c r="AS64" s="63"/>
      <c r="AT64" s="62"/>
      <c r="AU64" s="62"/>
      <c r="AV64" s="62"/>
      <c r="AW64" s="62"/>
      <c r="AX64" s="63"/>
      <c r="AY64" s="60"/>
      <c r="AZ64" s="62"/>
      <c r="BA64" s="62"/>
      <c r="BB64" s="62"/>
      <c r="BC64" s="63"/>
      <c r="BD64" s="62"/>
      <c r="BE64" s="62"/>
      <c r="BF64" s="62"/>
      <c r="BG64" s="62"/>
      <c r="BH64" s="63"/>
      <c r="BI64" s="60"/>
      <c r="BJ64" s="62"/>
      <c r="BK64" s="62"/>
      <c r="BL64" s="62"/>
      <c r="BM64" s="63"/>
      <c r="BN64" s="62"/>
      <c r="BO64" s="62"/>
      <c r="BP64" s="62"/>
      <c r="BQ64" s="62"/>
      <c r="BR64" s="63"/>
      <c r="BS64" s="60"/>
      <c r="BT64" s="62"/>
      <c r="BU64" s="62"/>
      <c r="BV64" s="62"/>
      <c r="BW64" s="63"/>
      <c r="BX64" s="62"/>
      <c r="BY64" s="62"/>
      <c r="BZ64" s="62"/>
      <c r="CA64" s="62"/>
      <c r="CB64" s="63"/>
      <c r="CC64" s="60"/>
      <c r="CD64" s="62"/>
      <c r="CE64" s="62"/>
      <c r="CF64" s="62"/>
      <c r="CG64" s="63"/>
      <c r="CH64" s="62"/>
      <c r="CI64" s="62"/>
      <c r="CJ64" s="62"/>
      <c r="CK64" s="62"/>
      <c r="CL64" s="63"/>
      <c r="CM64" s="60"/>
      <c r="CN64" s="62"/>
      <c r="CO64" s="62"/>
      <c r="CP64" s="62"/>
      <c r="CQ64" s="63"/>
      <c r="CR64" s="62"/>
      <c r="CS64" s="62"/>
      <c r="CT64" s="62"/>
      <c r="CU64" s="62"/>
      <c r="CV64" s="63"/>
      <c r="CW64" s="59"/>
      <c r="CX64" s="51"/>
    </row>
    <row r="65" spans="1:102" ht="4.5" customHeight="1">
      <c r="A65" s="51"/>
      <c r="B65" s="51"/>
      <c r="C65" s="51"/>
      <c r="D65" s="51"/>
      <c r="E65" s="51"/>
      <c r="F65" s="54"/>
      <c r="G65" s="51"/>
      <c r="H65" s="51"/>
      <c r="I65" s="51"/>
      <c r="J65" s="51"/>
      <c r="K65" s="51"/>
      <c r="L65" s="51"/>
      <c r="M65" s="51"/>
      <c r="N65" s="51"/>
      <c r="O65" s="51"/>
      <c r="P65" s="54"/>
      <c r="Q65" s="51"/>
      <c r="R65" s="51"/>
      <c r="S65" s="51"/>
      <c r="T65" s="51"/>
      <c r="U65" s="51"/>
      <c r="V65" s="51"/>
      <c r="W65" s="51"/>
      <c r="X65" s="51"/>
      <c r="Y65" s="51"/>
      <c r="Z65" s="54"/>
      <c r="AA65" s="51"/>
      <c r="AB65" s="51"/>
      <c r="AC65" s="51"/>
      <c r="AD65" s="51"/>
      <c r="AE65" s="51"/>
      <c r="AF65" s="51"/>
      <c r="AG65" s="51"/>
      <c r="AH65" s="51"/>
      <c r="AI65" s="51"/>
      <c r="AJ65" s="54"/>
      <c r="AK65" s="51"/>
      <c r="AL65" s="51"/>
      <c r="AM65" s="51"/>
      <c r="AN65" s="51"/>
      <c r="AO65" s="51"/>
      <c r="AP65" s="51"/>
      <c r="AQ65" s="51"/>
      <c r="AR65" s="51"/>
      <c r="AS65" s="51"/>
      <c r="AT65" s="54"/>
      <c r="AU65" s="51"/>
      <c r="AV65" s="51"/>
      <c r="AW65" s="51"/>
      <c r="AX65" s="51"/>
      <c r="AY65" s="51"/>
      <c r="AZ65" s="51"/>
      <c r="BA65" s="51"/>
      <c r="BB65" s="51"/>
      <c r="BC65" s="51"/>
      <c r="BD65" s="54"/>
      <c r="BE65" s="51"/>
      <c r="BF65" s="51"/>
      <c r="BG65" s="51"/>
      <c r="BH65" s="51"/>
      <c r="BI65" s="51"/>
      <c r="BJ65" s="51"/>
      <c r="BK65" s="51"/>
      <c r="BL65" s="51"/>
      <c r="BM65" s="51"/>
      <c r="BN65" s="54"/>
      <c r="BO65" s="51"/>
      <c r="BP65" s="51"/>
      <c r="BQ65" s="51"/>
      <c r="BR65" s="51"/>
      <c r="BS65" s="51"/>
      <c r="BT65" s="51"/>
      <c r="BU65" s="51"/>
      <c r="BV65" s="51"/>
      <c r="BW65" s="51"/>
      <c r="BX65" s="54"/>
      <c r="BY65" s="51"/>
      <c r="BZ65" s="51"/>
      <c r="CA65" s="51"/>
      <c r="CB65" s="51"/>
      <c r="CC65" s="51"/>
      <c r="CD65" s="51"/>
      <c r="CE65" s="51"/>
      <c r="CF65" s="51"/>
      <c r="CG65" s="51"/>
      <c r="CH65" s="54"/>
      <c r="CI65" s="51"/>
      <c r="CJ65" s="51"/>
      <c r="CK65" s="51"/>
      <c r="CL65" s="51"/>
      <c r="CM65" s="51"/>
      <c r="CN65" s="51"/>
      <c r="CO65" s="51"/>
      <c r="CP65" s="51"/>
      <c r="CQ65" s="51"/>
      <c r="CR65" s="54"/>
      <c r="CS65" s="51"/>
      <c r="CT65" s="51"/>
      <c r="CU65" s="51"/>
      <c r="CV65" s="51"/>
      <c r="CW65" s="51"/>
      <c r="CX65" s="51"/>
    </row>
    <row r="66" spans="1:102" ht="12.7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</row>
    <row r="67" spans="1:102" ht="12.75" customHeight="1">
      <c r="A67" s="51"/>
      <c r="B67" s="64">
        <f t="shared" ref="B67:BC68" ca="1" si="1">B9</f>
        <v>1.2</v>
      </c>
      <c r="C67" s="65">
        <f t="shared" si="1"/>
        <v>0</v>
      </c>
      <c r="D67" s="65">
        <f t="shared" si="1"/>
        <v>0</v>
      </c>
      <c r="E67" s="65">
        <f t="shared" si="1"/>
        <v>0</v>
      </c>
      <c r="F67" s="65">
        <f t="shared" si="1"/>
        <v>0</v>
      </c>
      <c r="G67" s="66">
        <f t="shared" si="1"/>
        <v>0</v>
      </c>
      <c r="H67" s="51"/>
      <c r="I67" s="51"/>
      <c r="J67" s="51"/>
      <c r="K67" s="51"/>
      <c r="L67" s="51"/>
      <c r="M67" s="64">
        <f t="shared" ca="1" si="1"/>
        <v>2.5</v>
      </c>
      <c r="N67" s="65">
        <f t="shared" si="1"/>
        <v>0</v>
      </c>
      <c r="O67" s="65">
        <f t="shared" si="1"/>
        <v>0</v>
      </c>
      <c r="P67" s="65">
        <f t="shared" si="1"/>
        <v>0</v>
      </c>
      <c r="Q67" s="65">
        <f t="shared" si="1"/>
        <v>0</v>
      </c>
      <c r="R67" s="66">
        <f t="shared" si="1"/>
        <v>0</v>
      </c>
      <c r="S67" s="51"/>
      <c r="T67" s="51"/>
      <c r="U67" s="51"/>
      <c r="V67" s="64">
        <f t="shared" ca="1" si="1"/>
        <v>3.4</v>
      </c>
      <c r="W67" s="65">
        <f t="shared" si="1"/>
        <v>0</v>
      </c>
      <c r="X67" s="65">
        <f t="shared" si="1"/>
        <v>0</v>
      </c>
      <c r="Y67" s="65">
        <f t="shared" si="1"/>
        <v>0</v>
      </c>
      <c r="Z67" s="65">
        <f t="shared" si="1"/>
        <v>0</v>
      </c>
      <c r="AA67" s="66">
        <f t="shared" si="1"/>
        <v>0</v>
      </c>
      <c r="AB67" s="51"/>
      <c r="AC67" s="51"/>
      <c r="AD67" s="51"/>
      <c r="AE67" s="64">
        <f t="shared" ca="1" si="1"/>
        <v>4.3</v>
      </c>
      <c r="AF67" s="65">
        <f t="shared" si="1"/>
        <v>0</v>
      </c>
      <c r="AG67" s="65">
        <f t="shared" si="1"/>
        <v>0</v>
      </c>
      <c r="AH67" s="65">
        <f t="shared" si="1"/>
        <v>0</v>
      </c>
      <c r="AI67" s="65">
        <f t="shared" si="1"/>
        <v>0</v>
      </c>
      <c r="AJ67" s="66">
        <f t="shared" si="1"/>
        <v>0</v>
      </c>
      <c r="AK67" s="51"/>
      <c r="AL67" s="51"/>
      <c r="AM67" s="51"/>
      <c r="AN67" s="51"/>
      <c r="AO67" s="64">
        <f t="shared" ca="1" si="1"/>
        <v>5.3</v>
      </c>
      <c r="AP67" s="65">
        <f t="shared" si="1"/>
        <v>0</v>
      </c>
      <c r="AQ67" s="65">
        <f t="shared" si="1"/>
        <v>0</v>
      </c>
      <c r="AR67" s="65">
        <f t="shared" si="1"/>
        <v>0</v>
      </c>
      <c r="AS67" s="65">
        <f t="shared" si="1"/>
        <v>0</v>
      </c>
      <c r="AT67" s="66">
        <f t="shared" si="1"/>
        <v>0</v>
      </c>
      <c r="AU67" s="51"/>
      <c r="AV67" s="51"/>
      <c r="AW67" s="51"/>
      <c r="AX67" s="64">
        <f t="shared" ca="1" si="1"/>
        <v>6.2</v>
      </c>
      <c r="AY67" s="65">
        <f t="shared" si="1"/>
        <v>0</v>
      </c>
      <c r="AZ67" s="65">
        <f t="shared" si="1"/>
        <v>0</v>
      </c>
      <c r="BA67" s="65">
        <f t="shared" si="1"/>
        <v>0</v>
      </c>
      <c r="BB67" s="65">
        <f t="shared" si="1"/>
        <v>0</v>
      </c>
      <c r="BC67" s="66">
        <f t="shared" si="1"/>
        <v>0</v>
      </c>
      <c r="BD67" s="51"/>
      <c r="BE67" s="51"/>
      <c r="BF67" s="51"/>
      <c r="BG67" s="51"/>
      <c r="BH67" s="51"/>
      <c r="BI67" s="51"/>
      <c r="BJ67" s="51"/>
      <c r="BK67" s="51"/>
      <c r="BL67" s="51"/>
      <c r="BM67" s="64">
        <f t="shared" ref="BM67:CM68" ca="1" si="2">BM9</f>
        <v>7.7</v>
      </c>
      <c r="BN67" s="65">
        <f t="shared" si="2"/>
        <v>0</v>
      </c>
      <c r="BO67" s="65">
        <f t="shared" si="2"/>
        <v>0</v>
      </c>
      <c r="BP67" s="65">
        <f t="shared" si="2"/>
        <v>0</v>
      </c>
      <c r="BQ67" s="65">
        <f t="shared" si="2"/>
        <v>0</v>
      </c>
      <c r="BR67" s="66">
        <f t="shared" si="2"/>
        <v>0</v>
      </c>
      <c r="BS67" s="51"/>
      <c r="BT67" s="51"/>
      <c r="BU67" s="51"/>
      <c r="BV67" s="51"/>
      <c r="BW67" s="51"/>
      <c r="BX67" s="51"/>
      <c r="BY67" s="64">
        <f t="shared" ca="1" si="2"/>
        <v>8.8999999999999986</v>
      </c>
      <c r="BZ67" s="65">
        <f t="shared" si="2"/>
        <v>0</v>
      </c>
      <c r="CA67" s="65">
        <f t="shared" si="2"/>
        <v>0</v>
      </c>
      <c r="CB67" s="65">
        <f t="shared" si="2"/>
        <v>0</v>
      </c>
      <c r="CC67" s="65">
        <f t="shared" si="2"/>
        <v>0</v>
      </c>
      <c r="CD67" s="66">
        <f t="shared" si="2"/>
        <v>0</v>
      </c>
      <c r="CE67" s="51"/>
      <c r="CF67" s="51"/>
      <c r="CG67" s="51"/>
      <c r="CH67" s="64">
        <f t="shared" ca="1" si="2"/>
        <v>9.7999999999999989</v>
      </c>
      <c r="CI67" s="65">
        <f t="shared" si="2"/>
        <v>0</v>
      </c>
      <c r="CJ67" s="65">
        <f t="shared" si="2"/>
        <v>0</v>
      </c>
      <c r="CK67" s="65">
        <f t="shared" si="2"/>
        <v>0</v>
      </c>
      <c r="CL67" s="65">
        <f t="shared" si="2"/>
        <v>0</v>
      </c>
      <c r="CM67" s="66">
        <f t="shared" si="2"/>
        <v>0</v>
      </c>
      <c r="CN67" s="51"/>
      <c r="CO67" s="51"/>
      <c r="CP67" s="51"/>
      <c r="CQ67" s="51"/>
      <c r="CR67" s="51"/>
      <c r="CS67" s="67">
        <f t="shared" ref="CS67:CX68" ca="1" si="3">CS9</f>
        <v>11</v>
      </c>
      <c r="CT67" s="68">
        <f t="shared" si="3"/>
        <v>0</v>
      </c>
      <c r="CU67" s="68">
        <f t="shared" si="3"/>
        <v>0</v>
      </c>
      <c r="CV67" s="68">
        <f t="shared" si="3"/>
        <v>0</v>
      </c>
      <c r="CW67" s="68">
        <f t="shared" si="3"/>
        <v>0</v>
      </c>
      <c r="CX67" s="69">
        <f t="shared" si="3"/>
        <v>0</v>
      </c>
    </row>
    <row r="68" spans="1:102" ht="12.75" customHeight="1">
      <c r="A68" s="51"/>
      <c r="B68" s="70">
        <f t="shared" si="1"/>
        <v>0</v>
      </c>
      <c r="C68" s="71">
        <f t="shared" si="1"/>
        <v>0</v>
      </c>
      <c r="D68" s="71">
        <f t="shared" si="1"/>
        <v>0</v>
      </c>
      <c r="E68" s="71">
        <f t="shared" si="1"/>
        <v>0</v>
      </c>
      <c r="F68" s="71">
        <f t="shared" si="1"/>
        <v>0</v>
      </c>
      <c r="G68" s="72">
        <f t="shared" si="1"/>
        <v>0</v>
      </c>
      <c r="H68" s="51"/>
      <c r="I68" s="51"/>
      <c r="J68" s="51"/>
      <c r="K68" s="51"/>
      <c r="L68" s="51"/>
      <c r="M68" s="70">
        <f t="shared" si="1"/>
        <v>0</v>
      </c>
      <c r="N68" s="71">
        <f t="shared" si="1"/>
        <v>0</v>
      </c>
      <c r="O68" s="71">
        <f t="shared" si="1"/>
        <v>0</v>
      </c>
      <c r="P68" s="71">
        <f t="shared" si="1"/>
        <v>0</v>
      </c>
      <c r="Q68" s="71">
        <f t="shared" si="1"/>
        <v>0</v>
      </c>
      <c r="R68" s="72">
        <f t="shared" si="1"/>
        <v>0</v>
      </c>
      <c r="S68" s="51"/>
      <c r="T68" s="51"/>
      <c r="U68" s="51"/>
      <c r="V68" s="70">
        <f t="shared" si="1"/>
        <v>0</v>
      </c>
      <c r="W68" s="71">
        <f t="shared" si="1"/>
        <v>0</v>
      </c>
      <c r="X68" s="71">
        <f t="shared" si="1"/>
        <v>0</v>
      </c>
      <c r="Y68" s="71">
        <f t="shared" si="1"/>
        <v>0</v>
      </c>
      <c r="Z68" s="71">
        <f t="shared" si="1"/>
        <v>0</v>
      </c>
      <c r="AA68" s="72">
        <f t="shared" si="1"/>
        <v>0</v>
      </c>
      <c r="AB68" s="51"/>
      <c r="AC68" s="51"/>
      <c r="AD68" s="51"/>
      <c r="AE68" s="70">
        <f t="shared" si="1"/>
        <v>0</v>
      </c>
      <c r="AF68" s="71">
        <f t="shared" si="1"/>
        <v>0</v>
      </c>
      <c r="AG68" s="71">
        <f t="shared" si="1"/>
        <v>0</v>
      </c>
      <c r="AH68" s="71">
        <f t="shared" si="1"/>
        <v>0</v>
      </c>
      <c r="AI68" s="71">
        <f t="shared" si="1"/>
        <v>0</v>
      </c>
      <c r="AJ68" s="72">
        <f t="shared" si="1"/>
        <v>0</v>
      </c>
      <c r="AK68" s="51"/>
      <c r="AL68" s="51"/>
      <c r="AM68" s="51"/>
      <c r="AN68" s="51"/>
      <c r="AO68" s="70">
        <f t="shared" si="1"/>
        <v>0</v>
      </c>
      <c r="AP68" s="71">
        <f t="shared" si="1"/>
        <v>0</v>
      </c>
      <c r="AQ68" s="71">
        <f t="shared" si="1"/>
        <v>0</v>
      </c>
      <c r="AR68" s="71">
        <f t="shared" si="1"/>
        <v>0</v>
      </c>
      <c r="AS68" s="71">
        <f t="shared" si="1"/>
        <v>0</v>
      </c>
      <c r="AT68" s="72">
        <f t="shared" si="1"/>
        <v>0</v>
      </c>
      <c r="AU68" s="51"/>
      <c r="AV68" s="51"/>
      <c r="AW68" s="51"/>
      <c r="AX68" s="70">
        <f t="shared" si="1"/>
        <v>0</v>
      </c>
      <c r="AY68" s="71">
        <f t="shared" si="1"/>
        <v>0</v>
      </c>
      <c r="AZ68" s="71">
        <f t="shared" si="1"/>
        <v>0</v>
      </c>
      <c r="BA68" s="71">
        <f t="shared" si="1"/>
        <v>0</v>
      </c>
      <c r="BB68" s="71">
        <f t="shared" si="1"/>
        <v>0</v>
      </c>
      <c r="BC68" s="72">
        <f t="shared" si="1"/>
        <v>0</v>
      </c>
      <c r="BD68" s="51"/>
      <c r="BE68" s="51"/>
      <c r="BF68" s="51"/>
      <c r="BG68" s="51"/>
      <c r="BH68" s="51"/>
      <c r="BI68" s="51"/>
      <c r="BJ68" s="51"/>
      <c r="BK68" s="51"/>
      <c r="BL68" s="51"/>
      <c r="BM68" s="70">
        <f t="shared" si="2"/>
        <v>0</v>
      </c>
      <c r="BN68" s="71">
        <f t="shared" si="2"/>
        <v>0</v>
      </c>
      <c r="BO68" s="71">
        <f t="shared" si="2"/>
        <v>0</v>
      </c>
      <c r="BP68" s="71">
        <f t="shared" si="2"/>
        <v>0</v>
      </c>
      <c r="BQ68" s="71">
        <f t="shared" si="2"/>
        <v>0</v>
      </c>
      <c r="BR68" s="72">
        <f t="shared" si="2"/>
        <v>0</v>
      </c>
      <c r="BS68" s="51"/>
      <c r="BT68" s="51"/>
      <c r="BU68" s="51"/>
      <c r="BV68" s="51"/>
      <c r="BW68" s="51"/>
      <c r="BX68" s="51"/>
      <c r="BY68" s="70">
        <f t="shared" si="2"/>
        <v>0</v>
      </c>
      <c r="BZ68" s="71">
        <f t="shared" si="2"/>
        <v>0</v>
      </c>
      <c r="CA68" s="71">
        <f t="shared" si="2"/>
        <v>0</v>
      </c>
      <c r="CB68" s="71">
        <f t="shared" si="2"/>
        <v>0</v>
      </c>
      <c r="CC68" s="71">
        <f t="shared" si="2"/>
        <v>0</v>
      </c>
      <c r="CD68" s="72">
        <f t="shared" si="2"/>
        <v>0</v>
      </c>
      <c r="CE68" s="51"/>
      <c r="CF68" s="51"/>
      <c r="CG68" s="51"/>
      <c r="CH68" s="70">
        <f t="shared" si="2"/>
        <v>0</v>
      </c>
      <c r="CI68" s="71">
        <f t="shared" si="2"/>
        <v>0</v>
      </c>
      <c r="CJ68" s="71">
        <f t="shared" si="2"/>
        <v>0</v>
      </c>
      <c r="CK68" s="71">
        <f t="shared" si="2"/>
        <v>0</v>
      </c>
      <c r="CL68" s="71">
        <f t="shared" si="2"/>
        <v>0</v>
      </c>
      <c r="CM68" s="72">
        <f t="shared" si="2"/>
        <v>0</v>
      </c>
      <c r="CN68" s="51"/>
      <c r="CO68" s="51"/>
      <c r="CP68" s="51"/>
      <c r="CQ68" s="51"/>
      <c r="CR68" s="51"/>
      <c r="CS68" s="73">
        <f t="shared" si="3"/>
        <v>0</v>
      </c>
      <c r="CT68" s="74">
        <f t="shared" si="3"/>
        <v>0</v>
      </c>
      <c r="CU68" s="74">
        <f t="shared" si="3"/>
        <v>0</v>
      </c>
      <c r="CV68" s="74">
        <f t="shared" si="3"/>
        <v>0</v>
      </c>
      <c r="CW68" s="74">
        <f t="shared" si="3"/>
        <v>0</v>
      </c>
      <c r="CX68" s="75">
        <f t="shared" si="3"/>
        <v>0</v>
      </c>
    </row>
    <row r="69" spans="1:102" ht="12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</row>
    <row r="70" spans="1:102" ht="12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</row>
    <row r="71" spans="1:102" ht="12.7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</row>
    <row r="72" spans="1:102" ht="12.75" customHeight="1">
      <c r="A72" s="51"/>
      <c r="B72" s="52" t="str">
        <f t="shared" ref="B72" si="4">B14</f>
        <v>B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3">
        <f t="shared" ref="AK72:BB72" ca="1" si="5">AK14</f>
        <v>9</v>
      </c>
      <c r="AL72" s="53">
        <f t="shared" si="5"/>
        <v>0</v>
      </c>
      <c r="AM72" s="53">
        <f t="shared" si="5"/>
        <v>0</v>
      </c>
      <c r="AN72" s="53">
        <f t="shared" si="5"/>
        <v>0</v>
      </c>
      <c r="AO72" s="53">
        <f t="shared" si="5"/>
        <v>0</v>
      </c>
      <c r="AP72" s="53">
        <f t="shared" si="5"/>
        <v>0</v>
      </c>
      <c r="AQ72" s="53">
        <f t="shared" si="5"/>
        <v>0</v>
      </c>
      <c r="AR72" s="53">
        <f t="shared" si="5"/>
        <v>0</v>
      </c>
      <c r="AS72" s="51"/>
      <c r="AT72" s="51"/>
      <c r="AU72" s="53">
        <f t="shared" ca="1" si="5"/>
        <v>10</v>
      </c>
      <c r="AV72" s="53">
        <f t="shared" si="5"/>
        <v>0</v>
      </c>
      <c r="AW72" s="53">
        <f t="shared" si="5"/>
        <v>0</v>
      </c>
      <c r="AX72" s="53">
        <f t="shared" si="5"/>
        <v>0</v>
      </c>
      <c r="AY72" s="53">
        <f t="shared" si="5"/>
        <v>0</v>
      </c>
      <c r="AZ72" s="53">
        <f t="shared" si="5"/>
        <v>0</v>
      </c>
      <c r="BA72" s="53">
        <f t="shared" si="5"/>
        <v>0</v>
      </c>
      <c r="BB72" s="53">
        <f t="shared" si="5"/>
        <v>0</v>
      </c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</row>
    <row r="73" spans="1:102" ht="12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</row>
    <row r="74" spans="1:102" ht="4.5" customHeight="1">
      <c r="A74" s="51"/>
      <c r="B74" s="51"/>
      <c r="C74" s="51"/>
      <c r="D74" s="51"/>
      <c r="E74" s="51"/>
      <c r="F74" s="54"/>
      <c r="G74" s="51"/>
      <c r="H74" s="51"/>
      <c r="I74" s="51"/>
      <c r="J74" s="51"/>
      <c r="K74" s="51"/>
      <c r="L74" s="51"/>
      <c r="M74" s="51"/>
      <c r="N74" s="51"/>
      <c r="O74" s="51"/>
      <c r="P74" s="54"/>
      <c r="Q74" s="51"/>
      <c r="R74" s="51"/>
      <c r="S74" s="51"/>
      <c r="T74" s="51"/>
      <c r="U74" s="51"/>
      <c r="V74" s="51"/>
      <c r="W74" s="51"/>
      <c r="X74" s="51"/>
      <c r="Y74" s="51"/>
      <c r="Z74" s="54"/>
      <c r="AA74" s="51"/>
      <c r="AB74" s="51"/>
      <c r="AC74" s="51"/>
      <c r="AD74" s="51"/>
      <c r="AE74" s="51"/>
      <c r="AF74" s="51"/>
      <c r="AG74" s="51"/>
      <c r="AH74" s="51"/>
      <c r="AI74" s="51"/>
      <c r="AJ74" s="54"/>
      <c r="AK74" s="51"/>
      <c r="AL74" s="51"/>
      <c r="AM74" s="51"/>
      <c r="AN74" s="51"/>
      <c r="AO74" s="51"/>
      <c r="AP74" s="51"/>
      <c r="AQ74" s="51"/>
      <c r="AR74" s="51"/>
      <c r="AS74" s="51"/>
      <c r="AT74" s="54"/>
      <c r="AU74" s="51"/>
      <c r="AV74" s="51"/>
      <c r="AW74" s="51"/>
      <c r="AX74" s="51"/>
      <c r="AY74" s="51"/>
      <c r="AZ74" s="51"/>
      <c r="BA74" s="51"/>
      <c r="BB74" s="51"/>
      <c r="BC74" s="51"/>
      <c r="BD74" s="54"/>
      <c r="BE74" s="51"/>
      <c r="BF74" s="51"/>
      <c r="BG74" s="51"/>
      <c r="BH74" s="51"/>
      <c r="BI74" s="51"/>
      <c r="BJ74" s="51"/>
      <c r="BK74" s="51"/>
      <c r="BL74" s="51"/>
      <c r="BM74" s="51"/>
      <c r="BN74" s="54"/>
      <c r="BO74" s="51"/>
      <c r="BP74" s="51"/>
      <c r="BQ74" s="51"/>
      <c r="BR74" s="51"/>
      <c r="BS74" s="51"/>
      <c r="BT74" s="51"/>
      <c r="BU74" s="51"/>
      <c r="BV74" s="51"/>
      <c r="BW74" s="51"/>
      <c r="BX74" s="54"/>
      <c r="BY74" s="51"/>
      <c r="BZ74" s="51"/>
      <c r="CA74" s="51"/>
      <c r="CB74" s="51"/>
      <c r="CC74" s="51"/>
      <c r="CD74" s="51"/>
      <c r="CE74" s="51"/>
      <c r="CF74" s="51"/>
      <c r="CG74" s="51"/>
      <c r="CH74" s="54"/>
      <c r="CI74" s="51"/>
      <c r="CJ74" s="51"/>
      <c r="CK74" s="51"/>
      <c r="CL74" s="51"/>
      <c r="CM74" s="51"/>
      <c r="CN74" s="51"/>
      <c r="CO74" s="51"/>
      <c r="CP74" s="51"/>
      <c r="CQ74" s="51"/>
      <c r="CR74" s="54"/>
      <c r="CS74" s="51"/>
      <c r="CT74" s="51"/>
      <c r="CU74" s="51"/>
      <c r="CV74" s="51"/>
      <c r="CW74" s="51"/>
      <c r="CX74" s="51"/>
    </row>
    <row r="75" spans="1:102" ht="12.75" customHeight="1">
      <c r="A75" s="55"/>
      <c r="B75" s="56"/>
      <c r="C75" s="57"/>
      <c r="D75" s="57"/>
      <c r="E75" s="58"/>
      <c r="F75" s="57"/>
      <c r="G75" s="57"/>
      <c r="H75" s="57"/>
      <c r="I75" s="57"/>
      <c r="J75" s="58"/>
      <c r="K75" s="55"/>
      <c r="L75" s="57"/>
      <c r="M75" s="57"/>
      <c r="N75" s="57"/>
      <c r="O75" s="58"/>
      <c r="P75" s="57"/>
      <c r="Q75" s="57"/>
      <c r="R75" s="57"/>
      <c r="S75" s="57"/>
      <c r="T75" s="58"/>
      <c r="U75" s="55"/>
      <c r="V75" s="57"/>
      <c r="W75" s="57"/>
      <c r="X75" s="57"/>
      <c r="Y75" s="58"/>
      <c r="Z75" s="57"/>
      <c r="AA75" s="57"/>
      <c r="AB75" s="57"/>
      <c r="AC75" s="57"/>
      <c r="AD75" s="58"/>
      <c r="AE75" s="55"/>
      <c r="AF75" s="57"/>
      <c r="AG75" s="57"/>
      <c r="AH75" s="57"/>
      <c r="AI75" s="58"/>
      <c r="AJ75" s="57"/>
      <c r="AK75" s="57"/>
      <c r="AL75" s="57"/>
      <c r="AM75" s="57"/>
      <c r="AN75" s="58"/>
      <c r="AO75" s="55"/>
      <c r="AP75" s="57"/>
      <c r="AQ75" s="57"/>
      <c r="AR75" s="57"/>
      <c r="AS75" s="58"/>
      <c r="AT75" s="57"/>
      <c r="AU75" s="57"/>
      <c r="AV75" s="57"/>
      <c r="AW75" s="57"/>
      <c r="AX75" s="58"/>
      <c r="AY75" s="55"/>
      <c r="AZ75" s="57"/>
      <c r="BA75" s="57"/>
      <c r="BB75" s="57"/>
      <c r="BC75" s="58"/>
      <c r="BD75" s="57"/>
      <c r="BE75" s="57"/>
      <c r="BF75" s="57"/>
      <c r="BG75" s="57"/>
      <c r="BH75" s="58"/>
      <c r="BI75" s="55"/>
      <c r="BJ75" s="57"/>
      <c r="BK75" s="57"/>
      <c r="BL75" s="57"/>
      <c r="BM75" s="58"/>
      <c r="BN75" s="57"/>
      <c r="BO75" s="57"/>
      <c r="BP75" s="57"/>
      <c r="BQ75" s="57"/>
      <c r="BR75" s="58"/>
      <c r="BS75" s="55"/>
      <c r="BT75" s="57"/>
      <c r="BU75" s="57"/>
      <c r="BV75" s="57"/>
      <c r="BW75" s="58"/>
      <c r="BX75" s="57"/>
      <c r="BY75" s="57"/>
      <c r="BZ75" s="57"/>
      <c r="CA75" s="57"/>
      <c r="CB75" s="58"/>
      <c r="CC75" s="55"/>
      <c r="CD75" s="57"/>
      <c r="CE75" s="57"/>
      <c r="CF75" s="57"/>
      <c r="CG75" s="58"/>
      <c r="CH75" s="57"/>
      <c r="CI75" s="57"/>
      <c r="CJ75" s="57"/>
      <c r="CK75" s="57"/>
      <c r="CL75" s="58"/>
      <c r="CM75" s="55"/>
      <c r="CN75" s="57"/>
      <c r="CO75" s="57"/>
      <c r="CP75" s="57"/>
      <c r="CQ75" s="58"/>
      <c r="CR75" s="57"/>
      <c r="CS75" s="57"/>
      <c r="CT75" s="57"/>
      <c r="CU75" s="57"/>
      <c r="CV75" s="58"/>
      <c r="CW75" s="59"/>
      <c r="CX75" s="51"/>
    </row>
    <row r="76" spans="1:102" ht="12.75" customHeight="1">
      <c r="A76" s="60"/>
      <c r="B76" s="61"/>
      <c r="C76" s="62"/>
      <c r="D76" s="62"/>
      <c r="E76" s="63"/>
      <c r="F76" s="62"/>
      <c r="G76" s="62"/>
      <c r="H76" s="62"/>
      <c r="I76" s="62"/>
      <c r="J76" s="63"/>
      <c r="K76" s="60"/>
      <c r="L76" s="62"/>
      <c r="M76" s="62"/>
      <c r="N76" s="62"/>
      <c r="O76" s="63"/>
      <c r="P76" s="62"/>
      <c r="Q76" s="62"/>
      <c r="R76" s="62"/>
      <c r="S76" s="62"/>
      <c r="T76" s="63"/>
      <c r="U76" s="60"/>
      <c r="V76" s="62"/>
      <c r="W76" s="62"/>
      <c r="X76" s="62"/>
      <c r="Y76" s="63"/>
      <c r="Z76" s="62"/>
      <c r="AA76" s="62"/>
      <c r="AB76" s="62"/>
      <c r="AC76" s="62"/>
      <c r="AD76" s="63"/>
      <c r="AE76" s="60"/>
      <c r="AF76" s="62"/>
      <c r="AG76" s="62"/>
      <c r="AH76" s="62"/>
      <c r="AI76" s="63"/>
      <c r="AJ76" s="62"/>
      <c r="AK76" s="62"/>
      <c r="AL76" s="62"/>
      <c r="AM76" s="62"/>
      <c r="AN76" s="63"/>
      <c r="AO76" s="60"/>
      <c r="AP76" s="62"/>
      <c r="AQ76" s="62"/>
      <c r="AR76" s="62"/>
      <c r="AS76" s="63"/>
      <c r="AT76" s="62"/>
      <c r="AU76" s="62"/>
      <c r="AV76" s="62"/>
      <c r="AW76" s="62"/>
      <c r="AX76" s="63"/>
      <c r="AY76" s="60"/>
      <c r="AZ76" s="62"/>
      <c r="BA76" s="62"/>
      <c r="BB76" s="62"/>
      <c r="BC76" s="63"/>
      <c r="BD76" s="62"/>
      <c r="BE76" s="62"/>
      <c r="BF76" s="62"/>
      <c r="BG76" s="62"/>
      <c r="BH76" s="63"/>
      <c r="BI76" s="60"/>
      <c r="BJ76" s="62"/>
      <c r="BK76" s="62"/>
      <c r="BL76" s="62"/>
      <c r="BM76" s="63"/>
      <c r="BN76" s="62"/>
      <c r="BO76" s="62"/>
      <c r="BP76" s="62"/>
      <c r="BQ76" s="62"/>
      <c r="BR76" s="63"/>
      <c r="BS76" s="60"/>
      <c r="BT76" s="62"/>
      <c r="BU76" s="62"/>
      <c r="BV76" s="62"/>
      <c r="BW76" s="63"/>
      <c r="BX76" s="62"/>
      <c r="BY76" s="62"/>
      <c r="BZ76" s="62"/>
      <c r="CA76" s="62"/>
      <c r="CB76" s="63"/>
      <c r="CC76" s="60"/>
      <c r="CD76" s="62"/>
      <c r="CE76" s="62"/>
      <c r="CF76" s="62"/>
      <c r="CG76" s="63"/>
      <c r="CH76" s="62"/>
      <c r="CI76" s="62"/>
      <c r="CJ76" s="62"/>
      <c r="CK76" s="62"/>
      <c r="CL76" s="63"/>
      <c r="CM76" s="60"/>
      <c r="CN76" s="62"/>
      <c r="CO76" s="62"/>
      <c r="CP76" s="62"/>
      <c r="CQ76" s="63"/>
      <c r="CR76" s="62"/>
      <c r="CS76" s="62"/>
      <c r="CT76" s="62"/>
      <c r="CU76" s="62"/>
      <c r="CV76" s="63"/>
      <c r="CW76" s="59"/>
      <c r="CX76" s="51"/>
    </row>
    <row r="77" spans="1:102" ht="4.5" customHeight="1">
      <c r="A77" s="51"/>
      <c r="B77" s="51"/>
      <c r="C77" s="51"/>
      <c r="D77" s="51"/>
      <c r="E77" s="51"/>
      <c r="F77" s="54"/>
      <c r="G77" s="51"/>
      <c r="H77" s="51"/>
      <c r="I77" s="51"/>
      <c r="J77" s="51"/>
      <c r="K77" s="51"/>
      <c r="L77" s="51"/>
      <c r="M77" s="51"/>
      <c r="N77" s="51"/>
      <c r="O77" s="51"/>
      <c r="P77" s="54"/>
      <c r="Q77" s="51"/>
      <c r="R77" s="51"/>
      <c r="S77" s="51"/>
      <c r="T77" s="51"/>
      <c r="U77" s="51"/>
      <c r="V77" s="51"/>
      <c r="W77" s="51"/>
      <c r="X77" s="51"/>
      <c r="Y77" s="51"/>
      <c r="Z77" s="54"/>
      <c r="AA77" s="51"/>
      <c r="AB77" s="51"/>
      <c r="AC77" s="51"/>
      <c r="AD77" s="51"/>
      <c r="AE77" s="51"/>
      <c r="AF77" s="51"/>
      <c r="AG77" s="51"/>
      <c r="AH77" s="51"/>
      <c r="AI77" s="51"/>
      <c r="AJ77" s="54"/>
      <c r="AK77" s="51"/>
      <c r="AL77" s="51"/>
      <c r="AM77" s="51"/>
      <c r="AN77" s="51"/>
      <c r="AO77" s="51"/>
      <c r="AP77" s="51"/>
      <c r="AQ77" s="51"/>
      <c r="AR77" s="51"/>
      <c r="AS77" s="51"/>
      <c r="AT77" s="54"/>
      <c r="AU77" s="51"/>
      <c r="AV77" s="51"/>
      <c r="AW77" s="51"/>
      <c r="AX77" s="51"/>
      <c r="AY77" s="51"/>
      <c r="AZ77" s="51"/>
      <c r="BA77" s="51"/>
      <c r="BB77" s="51"/>
      <c r="BC77" s="51"/>
      <c r="BD77" s="54"/>
      <c r="BE77" s="51"/>
      <c r="BF77" s="51"/>
      <c r="BG77" s="51"/>
      <c r="BH77" s="51"/>
      <c r="BI77" s="51"/>
      <c r="BJ77" s="51"/>
      <c r="BK77" s="51"/>
      <c r="BL77" s="51"/>
      <c r="BM77" s="51"/>
      <c r="BN77" s="54"/>
      <c r="BO77" s="51"/>
      <c r="BP77" s="51"/>
      <c r="BQ77" s="51"/>
      <c r="BR77" s="51"/>
      <c r="BS77" s="51"/>
      <c r="BT77" s="51"/>
      <c r="BU77" s="51"/>
      <c r="BV77" s="51"/>
      <c r="BW77" s="51"/>
      <c r="BX77" s="54"/>
      <c r="BY77" s="51"/>
      <c r="BZ77" s="51"/>
      <c r="CA77" s="51"/>
      <c r="CB77" s="51"/>
      <c r="CC77" s="51"/>
      <c r="CD77" s="51"/>
      <c r="CE77" s="51"/>
      <c r="CF77" s="51"/>
      <c r="CG77" s="51"/>
      <c r="CH77" s="54"/>
      <c r="CI77" s="51"/>
      <c r="CJ77" s="51"/>
      <c r="CK77" s="51"/>
      <c r="CL77" s="51"/>
      <c r="CM77" s="51"/>
      <c r="CN77" s="51"/>
      <c r="CO77" s="51"/>
      <c r="CP77" s="51"/>
      <c r="CQ77" s="51"/>
      <c r="CR77" s="54"/>
      <c r="CS77" s="51"/>
      <c r="CT77" s="51"/>
      <c r="CU77" s="51"/>
      <c r="CV77" s="51"/>
      <c r="CW77" s="51"/>
      <c r="CX77" s="51"/>
    </row>
    <row r="78" spans="1:102" ht="12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</row>
    <row r="79" spans="1:102" ht="12.75" customHeight="1">
      <c r="A79" s="51"/>
      <c r="B79" s="76">
        <f t="shared" ref="B79:BI80" ca="1" si="6">B21</f>
        <v>5.2</v>
      </c>
      <c r="C79" s="77">
        <f t="shared" si="6"/>
        <v>0</v>
      </c>
      <c r="D79" s="77">
        <f t="shared" si="6"/>
        <v>0</v>
      </c>
      <c r="E79" s="77">
        <f t="shared" si="6"/>
        <v>0</v>
      </c>
      <c r="F79" s="77">
        <f t="shared" si="6"/>
        <v>0</v>
      </c>
      <c r="G79" s="78">
        <f t="shared" si="6"/>
        <v>0</v>
      </c>
      <c r="H79" s="79"/>
      <c r="I79" s="76">
        <f t="shared" ca="1" si="6"/>
        <v>5.9</v>
      </c>
      <c r="J79" s="77">
        <f t="shared" si="6"/>
        <v>0</v>
      </c>
      <c r="K79" s="77">
        <f t="shared" si="6"/>
        <v>0</v>
      </c>
      <c r="L79" s="77">
        <f t="shared" si="6"/>
        <v>0</v>
      </c>
      <c r="M79" s="77">
        <f t="shared" si="6"/>
        <v>0</v>
      </c>
      <c r="N79" s="78">
        <f t="shared" si="6"/>
        <v>0</v>
      </c>
      <c r="O79" s="51"/>
      <c r="P79" s="51"/>
      <c r="Q79" s="51"/>
      <c r="R79" s="51"/>
      <c r="S79" s="76">
        <f t="shared" ca="1" si="6"/>
        <v>7.1000000000000005</v>
      </c>
      <c r="T79" s="77">
        <f t="shared" si="6"/>
        <v>0</v>
      </c>
      <c r="U79" s="77">
        <f t="shared" si="6"/>
        <v>0</v>
      </c>
      <c r="V79" s="77">
        <f t="shared" si="6"/>
        <v>0</v>
      </c>
      <c r="W79" s="77">
        <f t="shared" si="6"/>
        <v>0</v>
      </c>
      <c r="X79" s="78">
        <f t="shared" si="6"/>
        <v>0</v>
      </c>
      <c r="Y79" s="51"/>
      <c r="Z79" s="51"/>
      <c r="AA79" s="51"/>
      <c r="AB79" s="80">
        <f t="shared" ca="1" si="6"/>
        <v>8</v>
      </c>
      <c r="AC79" s="81">
        <f t="shared" si="6"/>
        <v>0</v>
      </c>
      <c r="AD79" s="81">
        <f t="shared" si="6"/>
        <v>0</v>
      </c>
      <c r="AE79" s="81">
        <f t="shared" si="6"/>
        <v>0</v>
      </c>
      <c r="AF79" s="81">
        <f t="shared" si="6"/>
        <v>0</v>
      </c>
      <c r="AG79" s="82">
        <f t="shared" si="6"/>
        <v>0</v>
      </c>
      <c r="AH79" s="51"/>
      <c r="AI79" s="51"/>
      <c r="AJ79" s="51"/>
      <c r="AK79" s="76">
        <f t="shared" ca="1" si="6"/>
        <v>8.9</v>
      </c>
      <c r="AL79" s="77">
        <f t="shared" si="6"/>
        <v>0</v>
      </c>
      <c r="AM79" s="77">
        <f t="shared" si="6"/>
        <v>0</v>
      </c>
      <c r="AN79" s="77">
        <f t="shared" si="6"/>
        <v>0</v>
      </c>
      <c r="AO79" s="77">
        <f t="shared" si="6"/>
        <v>0</v>
      </c>
      <c r="AP79" s="78">
        <f t="shared" si="6"/>
        <v>0</v>
      </c>
      <c r="AQ79" s="51"/>
      <c r="AR79" s="51"/>
      <c r="AS79" s="51"/>
      <c r="AT79" s="51"/>
      <c r="AU79" s="76">
        <f t="shared" ca="1" si="6"/>
        <v>9.9</v>
      </c>
      <c r="AV79" s="77">
        <f t="shared" si="6"/>
        <v>0</v>
      </c>
      <c r="AW79" s="77">
        <f t="shared" si="6"/>
        <v>0</v>
      </c>
      <c r="AX79" s="77">
        <f t="shared" si="6"/>
        <v>0</v>
      </c>
      <c r="AY79" s="77">
        <f t="shared" si="6"/>
        <v>0</v>
      </c>
      <c r="AZ79" s="78">
        <f t="shared" si="6"/>
        <v>0</v>
      </c>
      <c r="BA79" s="51"/>
      <c r="BB79" s="51"/>
      <c r="BC79" s="51"/>
      <c r="BD79" s="76">
        <f t="shared" ca="1" si="6"/>
        <v>10.8</v>
      </c>
      <c r="BE79" s="77">
        <f t="shared" si="6"/>
        <v>0</v>
      </c>
      <c r="BF79" s="77">
        <f t="shared" si="6"/>
        <v>0</v>
      </c>
      <c r="BG79" s="77">
        <f t="shared" si="6"/>
        <v>0</v>
      </c>
      <c r="BH79" s="77">
        <f t="shared" si="6"/>
        <v>0</v>
      </c>
      <c r="BI79" s="78">
        <f t="shared" si="6"/>
        <v>0</v>
      </c>
      <c r="BJ79" s="51"/>
      <c r="BK79" s="51"/>
      <c r="BL79" s="51"/>
      <c r="BM79" s="51"/>
      <c r="BN79" s="51"/>
      <c r="BO79" s="51"/>
      <c r="BP79" s="51"/>
      <c r="BQ79" s="51"/>
      <c r="BR79" s="51"/>
      <c r="BS79" s="76">
        <f t="shared" ref="BS79:CS80" ca="1" si="7">BS21</f>
        <v>12.3</v>
      </c>
      <c r="BT79" s="77">
        <f t="shared" si="7"/>
        <v>0</v>
      </c>
      <c r="BU79" s="77">
        <f t="shared" si="7"/>
        <v>0</v>
      </c>
      <c r="BV79" s="77">
        <f t="shared" si="7"/>
        <v>0</v>
      </c>
      <c r="BW79" s="77">
        <f t="shared" si="7"/>
        <v>0</v>
      </c>
      <c r="BX79" s="78">
        <f t="shared" si="7"/>
        <v>0</v>
      </c>
      <c r="BY79" s="51"/>
      <c r="BZ79" s="51"/>
      <c r="CA79" s="51"/>
      <c r="CB79" s="51"/>
      <c r="CC79" s="51"/>
      <c r="CD79" s="51"/>
      <c r="CE79" s="76">
        <f t="shared" ca="1" si="7"/>
        <v>13.5</v>
      </c>
      <c r="CF79" s="77">
        <f t="shared" si="7"/>
        <v>0</v>
      </c>
      <c r="CG79" s="77">
        <f t="shared" si="7"/>
        <v>0</v>
      </c>
      <c r="CH79" s="77">
        <f t="shared" si="7"/>
        <v>0</v>
      </c>
      <c r="CI79" s="77">
        <f t="shared" si="7"/>
        <v>0</v>
      </c>
      <c r="CJ79" s="78">
        <f t="shared" si="7"/>
        <v>0</v>
      </c>
      <c r="CK79" s="51"/>
      <c r="CL79" s="51"/>
      <c r="CM79" s="51"/>
      <c r="CN79" s="76">
        <f t="shared" ca="1" si="7"/>
        <v>14.4</v>
      </c>
      <c r="CO79" s="77">
        <f t="shared" si="7"/>
        <v>0</v>
      </c>
      <c r="CP79" s="77">
        <f t="shared" si="7"/>
        <v>0</v>
      </c>
      <c r="CQ79" s="77">
        <f t="shared" si="7"/>
        <v>0</v>
      </c>
      <c r="CR79" s="77">
        <f t="shared" si="7"/>
        <v>0</v>
      </c>
      <c r="CS79" s="78">
        <f t="shared" si="7"/>
        <v>0</v>
      </c>
      <c r="CT79" s="51"/>
      <c r="CU79" s="51"/>
      <c r="CV79" s="51"/>
      <c r="CW79" s="51"/>
      <c r="CX79" s="51"/>
    </row>
    <row r="80" spans="1:102" ht="12.75" customHeight="1">
      <c r="A80" s="51"/>
      <c r="B80" s="83">
        <f t="shared" si="6"/>
        <v>0</v>
      </c>
      <c r="C80" s="84">
        <f t="shared" si="6"/>
        <v>0</v>
      </c>
      <c r="D80" s="84">
        <f t="shared" si="6"/>
        <v>0</v>
      </c>
      <c r="E80" s="84">
        <f t="shared" si="6"/>
        <v>0</v>
      </c>
      <c r="F80" s="84">
        <f t="shared" si="6"/>
        <v>0</v>
      </c>
      <c r="G80" s="85">
        <f t="shared" si="6"/>
        <v>0</v>
      </c>
      <c r="H80" s="51"/>
      <c r="I80" s="83">
        <f t="shared" si="6"/>
        <v>0</v>
      </c>
      <c r="J80" s="84">
        <f t="shared" si="6"/>
        <v>0</v>
      </c>
      <c r="K80" s="84">
        <f t="shared" si="6"/>
        <v>0</v>
      </c>
      <c r="L80" s="84">
        <f t="shared" si="6"/>
        <v>0</v>
      </c>
      <c r="M80" s="84">
        <f t="shared" si="6"/>
        <v>0</v>
      </c>
      <c r="N80" s="85">
        <f t="shared" si="6"/>
        <v>0</v>
      </c>
      <c r="O80" s="51"/>
      <c r="P80" s="51"/>
      <c r="Q80" s="51"/>
      <c r="R80" s="51"/>
      <c r="S80" s="83">
        <f t="shared" si="6"/>
        <v>0</v>
      </c>
      <c r="T80" s="84">
        <f t="shared" si="6"/>
        <v>0</v>
      </c>
      <c r="U80" s="84">
        <f t="shared" si="6"/>
        <v>0</v>
      </c>
      <c r="V80" s="84">
        <f t="shared" si="6"/>
        <v>0</v>
      </c>
      <c r="W80" s="84">
        <f t="shared" si="6"/>
        <v>0</v>
      </c>
      <c r="X80" s="85">
        <f t="shared" si="6"/>
        <v>0</v>
      </c>
      <c r="Y80" s="51"/>
      <c r="Z80" s="51"/>
      <c r="AA80" s="51"/>
      <c r="AB80" s="86">
        <f t="shared" si="6"/>
        <v>0</v>
      </c>
      <c r="AC80" s="87">
        <f t="shared" si="6"/>
        <v>0</v>
      </c>
      <c r="AD80" s="87">
        <f t="shared" si="6"/>
        <v>0</v>
      </c>
      <c r="AE80" s="87">
        <f t="shared" si="6"/>
        <v>0</v>
      </c>
      <c r="AF80" s="87">
        <f t="shared" si="6"/>
        <v>0</v>
      </c>
      <c r="AG80" s="88">
        <f t="shared" si="6"/>
        <v>0</v>
      </c>
      <c r="AH80" s="51"/>
      <c r="AI80" s="51"/>
      <c r="AJ80" s="51"/>
      <c r="AK80" s="83">
        <f t="shared" si="6"/>
        <v>0</v>
      </c>
      <c r="AL80" s="84">
        <f t="shared" si="6"/>
        <v>0</v>
      </c>
      <c r="AM80" s="84">
        <f t="shared" si="6"/>
        <v>0</v>
      </c>
      <c r="AN80" s="84">
        <f t="shared" si="6"/>
        <v>0</v>
      </c>
      <c r="AO80" s="84">
        <f t="shared" si="6"/>
        <v>0</v>
      </c>
      <c r="AP80" s="85">
        <f t="shared" si="6"/>
        <v>0</v>
      </c>
      <c r="AQ80" s="51"/>
      <c r="AR80" s="51"/>
      <c r="AS80" s="51"/>
      <c r="AT80" s="51"/>
      <c r="AU80" s="83">
        <f t="shared" si="6"/>
        <v>0</v>
      </c>
      <c r="AV80" s="84">
        <f t="shared" si="6"/>
        <v>0</v>
      </c>
      <c r="AW80" s="84">
        <f t="shared" si="6"/>
        <v>0</v>
      </c>
      <c r="AX80" s="84">
        <f t="shared" si="6"/>
        <v>0</v>
      </c>
      <c r="AY80" s="84">
        <f t="shared" si="6"/>
        <v>0</v>
      </c>
      <c r="AZ80" s="85">
        <f t="shared" si="6"/>
        <v>0</v>
      </c>
      <c r="BA80" s="51"/>
      <c r="BB80" s="51"/>
      <c r="BC80" s="51"/>
      <c r="BD80" s="83">
        <f t="shared" si="6"/>
        <v>0</v>
      </c>
      <c r="BE80" s="84">
        <f t="shared" si="6"/>
        <v>0</v>
      </c>
      <c r="BF80" s="84">
        <f t="shared" si="6"/>
        <v>0</v>
      </c>
      <c r="BG80" s="84">
        <f t="shared" si="6"/>
        <v>0</v>
      </c>
      <c r="BH80" s="84">
        <f t="shared" si="6"/>
        <v>0</v>
      </c>
      <c r="BI80" s="85">
        <f t="shared" si="6"/>
        <v>0</v>
      </c>
      <c r="BJ80" s="51"/>
      <c r="BK80" s="51"/>
      <c r="BL80" s="51"/>
      <c r="BM80" s="51"/>
      <c r="BN80" s="51"/>
      <c r="BO80" s="51"/>
      <c r="BP80" s="51"/>
      <c r="BQ80" s="51"/>
      <c r="BR80" s="51"/>
      <c r="BS80" s="83">
        <f t="shared" si="7"/>
        <v>0</v>
      </c>
      <c r="BT80" s="84">
        <f t="shared" si="7"/>
        <v>0</v>
      </c>
      <c r="BU80" s="84">
        <f t="shared" si="7"/>
        <v>0</v>
      </c>
      <c r="BV80" s="84">
        <f t="shared" si="7"/>
        <v>0</v>
      </c>
      <c r="BW80" s="84">
        <f t="shared" si="7"/>
        <v>0</v>
      </c>
      <c r="BX80" s="85">
        <f t="shared" si="7"/>
        <v>0</v>
      </c>
      <c r="BY80" s="51"/>
      <c r="BZ80" s="51"/>
      <c r="CA80" s="51"/>
      <c r="CB80" s="51"/>
      <c r="CC80" s="51"/>
      <c r="CD80" s="51"/>
      <c r="CE80" s="83">
        <f t="shared" si="7"/>
        <v>0</v>
      </c>
      <c r="CF80" s="84">
        <f t="shared" si="7"/>
        <v>0</v>
      </c>
      <c r="CG80" s="84">
        <f t="shared" si="7"/>
        <v>0</v>
      </c>
      <c r="CH80" s="84">
        <f t="shared" si="7"/>
        <v>0</v>
      </c>
      <c r="CI80" s="84">
        <f t="shared" si="7"/>
        <v>0</v>
      </c>
      <c r="CJ80" s="85">
        <f t="shared" si="7"/>
        <v>0</v>
      </c>
      <c r="CK80" s="51"/>
      <c r="CL80" s="51"/>
      <c r="CM80" s="51"/>
      <c r="CN80" s="83">
        <f t="shared" si="7"/>
        <v>0</v>
      </c>
      <c r="CO80" s="84">
        <f t="shared" si="7"/>
        <v>0</v>
      </c>
      <c r="CP80" s="84">
        <f t="shared" si="7"/>
        <v>0</v>
      </c>
      <c r="CQ80" s="84">
        <f t="shared" si="7"/>
        <v>0</v>
      </c>
      <c r="CR80" s="84">
        <f t="shared" si="7"/>
        <v>0</v>
      </c>
      <c r="CS80" s="85">
        <f t="shared" si="7"/>
        <v>0</v>
      </c>
      <c r="CT80" s="51"/>
      <c r="CU80" s="51"/>
      <c r="CV80" s="51"/>
      <c r="CW80" s="51"/>
      <c r="CX80" s="51"/>
    </row>
    <row r="81" spans="1:102" ht="12.7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</row>
    <row r="82" spans="1:102" ht="12.7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</row>
    <row r="83" spans="1:102" ht="12.7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</row>
    <row r="84" spans="1:102" ht="12.75" customHeight="1">
      <c r="A84" s="51"/>
      <c r="B84" s="52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3">
        <f t="shared" ref="BO84:CF84" ca="1" si="8">BO26</f>
        <v>3</v>
      </c>
      <c r="BP84" s="53">
        <f t="shared" si="8"/>
        <v>0</v>
      </c>
      <c r="BQ84" s="53">
        <f t="shared" si="8"/>
        <v>0</v>
      </c>
      <c r="BR84" s="53">
        <f t="shared" si="8"/>
        <v>0</v>
      </c>
      <c r="BS84" s="53">
        <f t="shared" si="8"/>
        <v>0</v>
      </c>
      <c r="BT84" s="53">
        <f t="shared" si="8"/>
        <v>0</v>
      </c>
      <c r="BU84" s="53">
        <f t="shared" si="8"/>
        <v>0</v>
      </c>
      <c r="BV84" s="53">
        <f t="shared" si="8"/>
        <v>0</v>
      </c>
      <c r="BW84" s="51"/>
      <c r="BX84" s="51"/>
      <c r="BY84" s="89">
        <f t="shared" ca="1" si="8"/>
        <v>3.1</v>
      </c>
      <c r="BZ84" s="89">
        <f t="shared" si="8"/>
        <v>0</v>
      </c>
      <c r="CA84" s="89">
        <f t="shared" si="8"/>
        <v>0</v>
      </c>
      <c r="CB84" s="89">
        <f t="shared" si="8"/>
        <v>0</v>
      </c>
      <c r="CC84" s="89">
        <f t="shared" si="8"/>
        <v>0</v>
      </c>
      <c r="CD84" s="89">
        <f t="shared" si="8"/>
        <v>0</v>
      </c>
      <c r="CE84" s="89">
        <f t="shared" si="8"/>
        <v>0</v>
      </c>
      <c r="CF84" s="89">
        <f t="shared" si="8"/>
        <v>0</v>
      </c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</row>
    <row r="85" spans="1:102" ht="12.7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</row>
    <row r="86" spans="1:102" ht="4.5" customHeight="1">
      <c r="A86" s="51"/>
      <c r="B86" s="51"/>
      <c r="C86" s="51"/>
      <c r="D86" s="51"/>
      <c r="E86" s="51"/>
      <c r="F86" s="54"/>
      <c r="G86" s="51"/>
      <c r="H86" s="51"/>
      <c r="I86" s="51"/>
      <c r="J86" s="51"/>
      <c r="K86" s="51"/>
      <c r="L86" s="51"/>
      <c r="M86" s="51"/>
      <c r="N86" s="51"/>
      <c r="O86" s="51"/>
      <c r="P86" s="54"/>
      <c r="Q86" s="51"/>
      <c r="R86" s="51"/>
      <c r="S86" s="51"/>
      <c r="T86" s="51"/>
      <c r="U86" s="51"/>
      <c r="V86" s="51"/>
      <c r="W86" s="51"/>
      <c r="X86" s="51"/>
      <c r="Y86" s="51"/>
      <c r="Z86" s="54"/>
      <c r="AA86" s="51"/>
      <c r="AB86" s="51"/>
      <c r="AC86" s="51"/>
      <c r="AD86" s="51"/>
      <c r="AE86" s="51"/>
      <c r="AF86" s="51"/>
      <c r="AG86" s="51"/>
      <c r="AH86" s="51"/>
      <c r="AI86" s="51"/>
      <c r="AJ86" s="54"/>
      <c r="AK86" s="51"/>
      <c r="AL86" s="51"/>
      <c r="AM86" s="51"/>
      <c r="AN86" s="51"/>
      <c r="AO86" s="51"/>
      <c r="AP86" s="51"/>
      <c r="AQ86" s="51"/>
      <c r="AR86" s="51"/>
      <c r="AS86" s="51"/>
      <c r="AT86" s="54"/>
      <c r="AU86" s="51"/>
      <c r="AV86" s="51"/>
      <c r="AW86" s="51"/>
      <c r="AX86" s="51"/>
      <c r="AY86" s="51"/>
      <c r="AZ86" s="51"/>
      <c r="BA86" s="51"/>
      <c r="BB86" s="51"/>
      <c r="BC86" s="51"/>
      <c r="BD86" s="54"/>
      <c r="BE86" s="51"/>
      <c r="BF86" s="51"/>
      <c r="BG86" s="51"/>
      <c r="BH86" s="51"/>
      <c r="BI86" s="51"/>
      <c r="BJ86" s="51"/>
      <c r="BK86" s="51"/>
      <c r="BL86" s="51"/>
      <c r="BM86" s="51"/>
      <c r="BN86" s="54"/>
      <c r="BO86" s="51"/>
      <c r="BP86" s="51"/>
      <c r="BQ86" s="51"/>
      <c r="BR86" s="51"/>
      <c r="BS86" s="51"/>
      <c r="BT86" s="51"/>
      <c r="BU86" s="51"/>
      <c r="BV86" s="51"/>
      <c r="BW86" s="51"/>
      <c r="BX86" s="54"/>
      <c r="BY86" s="51"/>
      <c r="BZ86" s="51"/>
      <c r="CA86" s="51"/>
      <c r="CB86" s="51"/>
      <c r="CC86" s="51"/>
      <c r="CD86" s="51"/>
      <c r="CE86" s="51"/>
      <c r="CF86" s="51"/>
      <c r="CG86" s="51"/>
      <c r="CH86" s="54"/>
      <c r="CI86" s="51"/>
      <c r="CJ86" s="51"/>
      <c r="CK86" s="51"/>
      <c r="CL86" s="51"/>
      <c r="CM86" s="51"/>
      <c r="CN86" s="51"/>
      <c r="CO86" s="51"/>
      <c r="CP86" s="51"/>
      <c r="CQ86" s="51"/>
      <c r="CR86" s="54"/>
      <c r="CS86" s="51"/>
      <c r="CT86" s="51"/>
      <c r="CU86" s="51"/>
      <c r="CV86" s="51"/>
      <c r="CW86" s="51"/>
      <c r="CX86" s="51"/>
    </row>
    <row r="87" spans="1:102" ht="12.75" customHeight="1">
      <c r="A87" s="55"/>
      <c r="B87" s="56"/>
      <c r="C87" s="57"/>
      <c r="D87" s="57"/>
      <c r="E87" s="58"/>
      <c r="F87" s="57"/>
      <c r="G87" s="57"/>
      <c r="H87" s="57"/>
      <c r="I87" s="57"/>
      <c r="J87" s="58"/>
      <c r="K87" s="55"/>
      <c r="L87" s="57"/>
      <c r="M87" s="57"/>
      <c r="N87" s="57"/>
      <c r="O87" s="58"/>
      <c r="P87" s="57"/>
      <c r="Q87" s="57"/>
      <c r="R87" s="57"/>
      <c r="S87" s="57"/>
      <c r="T87" s="58"/>
      <c r="U87" s="55"/>
      <c r="V87" s="57"/>
      <c r="W87" s="57"/>
      <c r="X87" s="57"/>
      <c r="Y87" s="58"/>
      <c r="Z87" s="57"/>
      <c r="AA87" s="57"/>
      <c r="AB87" s="57"/>
      <c r="AC87" s="57"/>
      <c r="AD87" s="58"/>
      <c r="AE87" s="55"/>
      <c r="AF87" s="57"/>
      <c r="AG87" s="57"/>
      <c r="AH87" s="57"/>
      <c r="AI87" s="58"/>
      <c r="AJ87" s="57"/>
      <c r="AK87" s="57"/>
      <c r="AL87" s="57"/>
      <c r="AM87" s="57"/>
      <c r="AN87" s="58"/>
      <c r="AO87" s="55"/>
      <c r="AP87" s="57"/>
      <c r="AQ87" s="57"/>
      <c r="AR87" s="57"/>
      <c r="AS87" s="58"/>
      <c r="AT87" s="57"/>
      <c r="AU87" s="57"/>
      <c r="AV87" s="57"/>
      <c r="AW87" s="57"/>
      <c r="AX87" s="58"/>
      <c r="AY87" s="55"/>
      <c r="AZ87" s="57"/>
      <c r="BA87" s="57"/>
      <c r="BB87" s="57"/>
      <c r="BC87" s="58"/>
      <c r="BD87" s="57"/>
      <c r="BE87" s="57"/>
      <c r="BF87" s="57"/>
      <c r="BG87" s="57"/>
      <c r="BH87" s="58"/>
      <c r="BI87" s="55"/>
      <c r="BJ87" s="57"/>
      <c r="BK87" s="57"/>
      <c r="BL87" s="57"/>
      <c r="BM87" s="58"/>
      <c r="BN87" s="57"/>
      <c r="BO87" s="57"/>
      <c r="BP87" s="57"/>
      <c r="BQ87" s="57"/>
      <c r="BR87" s="58"/>
      <c r="BS87" s="55"/>
      <c r="BT87" s="57"/>
      <c r="BU87" s="57"/>
      <c r="BV87" s="57"/>
      <c r="BW87" s="58"/>
      <c r="BX87" s="57"/>
      <c r="BY87" s="57"/>
      <c r="BZ87" s="57"/>
      <c r="CA87" s="57"/>
      <c r="CB87" s="58"/>
      <c r="CC87" s="55"/>
      <c r="CD87" s="57"/>
      <c r="CE87" s="57"/>
      <c r="CF87" s="57"/>
      <c r="CG87" s="58"/>
      <c r="CH87" s="57"/>
      <c r="CI87" s="57"/>
      <c r="CJ87" s="57"/>
      <c r="CK87" s="57"/>
      <c r="CL87" s="58"/>
      <c r="CM87" s="55"/>
      <c r="CN87" s="57"/>
      <c r="CO87" s="57"/>
      <c r="CP87" s="57"/>
      <c r="CQ87" s="58"/>
      <c r="CR87" s="57"/>
      <c r="CS87" s="57"/>
      <c r="CT87" s="57"/>
      <c r="CU87" s="57"/>
      <c r="CV87" s="58"/>
      <c r="CW87" s="59"/>
      <c r="CX87" s="51"/>
    </row>
    <row r="88" spans="1:102" ht="12.75" customHeight="1">
      <c r="A88" s="60"/>
      <c r="B88" s="61"/>
      <c r="C88" s="62"/>
      <c r="D88" s="62"/>
      <c r="E88" s="63"/>
      <c r="F88" s="62"/>
      <c r="G88" s="62"/>
      <c r="H88" s="62"/>
      <c r="I88" s="62"/>
      <c r="J88" s="63"/>
      <c r="K88" s="60"/>
      <c r="L88" s="62"/>
      <c r="M88" s="62"/>
      <c r="N88" s="62"/>
      <c r="O88" s="63"/>
      <c r="P88" s="62"/>
      <c r="Q88" s="62"/>
      <c r="R88" s="62"/>
      <c r="S88" s="62"/>
      <c r="T88" s="63"/>
      <c r="U88" s="60"/>
      <c r="V88" s="62"/>
      <c r="W88" s="62"/>
      <c r="X88" s="62"/>
      <c r="Y88" s="63"/>
      <c r="Z88" s="62"/>
      <c r="AA88" s="62"/>
      <c r="AB88" s="62"/>
      <c r="AC88" s="62"/>
      <c r="AD88" s="63"/>
      <c r="AE88" s="60"/>
      <c r="AF88" s="62"/>
      <c r="AG88" s="62"/>
      <c r="AH88" s="62"/>
      <c r="AI88" s="63"/>
      <c r="AJ88" s="62"/>
      <c r="AK88" s="62"/>
      <c r="AL88" s="62"/>
      <c r="AM88" s="62"/>
      <c r="AN88" s="63"/>
      <c r="AO88" s="60"/>
      <c r="AP88" s="62"/>
      <c r="AQ88" s="62"/>
      <c r="AR88" s="62"/>
      <c r="AS88" s="63"/>
      <c r="AT88" s="62"/>
      <c r="AU88" s="62"/>
      <c r="AV88" s="62"/>
      <c r="AW88" s="62"/>
      <c r="AX88" s="63"/>
      <c r="AY88" s="60"/>
      <c r="AZ88" s="62"/>
      <c r="BA88" s="62"/>
      <c r="BB88" s="62"/>
      <c r="BC88" s="63"/>
      <c r="BD88" s="62"/>
      <c r="BE88" s="62"/>
      <c r="BF88" s="62"/>
      <c r="BG88" s="62"/>
      <c r="BH88" s="63"/>
      <c r="BI88" s="60"/>
      <c r="BJ88" s="62"/>
      <c r="BK88" s="62"/>
      <c r="BL88" s="62"/>
      <c r="BM88" s="63"/>
      <c r="BN88" s="62"/>
      <c r="BO88" s="62"/>
      <c r="BP88" s="62"/>
      <c r="BQ88" s="62"/>
      <c r="BR88" s="63"/>
      <c r="BS88" s="60"/>
      <c r="BT88" s="62"/>
      <c r="BU88" s="62"/>
      <c r="BV88" s="62"/>
      <c r="BW88" s="63"/>
      <c r="BX88" s="62"/>
      <c r="BY88" s="62"/>
      <c r="BZ88" s="62"/>
      <c r="CA88" s="62"/>
      <c r="CB88" s="63"/>
      <c r="CC88" s="60"/>
      <c r="CD88" s="62"/>
      <c r="CE88" s="62"/>
      <c r="CF88" s="62"/>
      <c r="CG88" s="63"/>
      <c r="CH88" s="62"/>
      <c r="CI88" s="62"/>
      <c r="CJ88" s="62"/>
      <c r="CK88" s="62"/>
      <c r="CL88" s="63"/>
      <c r="CM88" s="60"/>
      <c r="CN88" s="62"/>
      <c r="CO88" s="62"/>
      <c r="CP88" s="62"/>
      <c r="CQ88" s="63"/>
      <c r="CR88" s="62"/>
      <c r="CS88" s="62"/>
      <c r="CT88" s="62"/>
      <c r="CU88" s="62"/>
      <c r="CV88" s="63"/>
      <c r="CW88" s="59"/>
      <c r="CX88" s="51"/>
    </row>
    <row r="89" spans="1:102" ht="4.5" customHeight="1">
      <c r="A89" s="51"/>
      <c r="B89" s="51"/>
      <c r="C89" s="51"/>
      <c r="D89" s="51"/>
      <c r="E89" s="51"/>
      <c r="F89" s="54"/>
      <c r="G89" s="51"/>
      <c r="H89" s="51"/>
      <c r="I89" s="51"/>
      <c r="J89" s="51"/>
      <c r="K89" s="51"/>
      <c r="L89" s="51"/>
      <c r="M89" s="51"/>
      <c r="N89" s="51"/>
      <c r="O89" s="51"/>
      <c r="P89" s="54"/>
      <c r="Q89" s="51"/>
      <c r="R89" s="51"/>
      <c r="S89" s="51"/>
      <c r="T89" s="51"/>
      <c r="U89" s="51"/>
      <c r="V89" s="51"/>
      <c r="W89" s="51"/>
      <c r="X89" s="51"/>
      <c r="Y89" s="51"/>
      <c r="Z89" s="54"/>
      <c r="AA89" s="51"/>
      <c r="AB89" s="51"/>
      <c r="AC89" s="51"/>
      <c r="AD89" s="51"/>
      <c r="AE89" s="51"/>
      <c r="AF89" s="51"/>
      <c r="AG89" s="51"/>
      <c r="AH89" s="51"/>
      <c r="AI89" s="51"/>
      <c r="AJ89" s="54"/>
      <c r="AK89" s="51"/>
      <c r="AL89" s="51"/>
      <c r="AM89" s="51"/>
      <c r="AN89" s="51"/>
      <c r="AO89" s="51"/>
      <c r="AP89" s="51"/>
      <c r="AQ89" s="51"/>
      <c r="AR89" s="51"/>
      <c r="AS89" s="51"/>
      <c r="AT89" s="54"/>
      <c r="AU89" s="51"/>
      <c r="AV89" s="51"/>
      <c r="AW89" s="51"/>
      <c r="AX89" s="51"/>
      <c r="AY89" s="51"/>
      <c r="AZ89" s="51"/>
      <c r="BA89" s="51"/>
      <c r="BB89" s="51"/>
      <c r="BC89" s="51"/>
      <c r="BD89" s="54"/>
      <c r="BE89" s="51"/>
      <c r="BF89" s="51"/>
      <c r="BG89" s="51"/>
      <c r="BH89" s="51"/>
      <c r="BI89" s="51"/>
      <c r="BJ89" s="51"/>
      <c r="BK89" s="51"/>
      <c r="BL89" s="51"/>
      <c r="BM89" s="51"/>
      <c r="BN89" s="54"/>
      <c r="BO89" s="51"/>
      <c r="BP89" s="51"/>
      <c r="BQ89" s="51"/>
      <c r="BR89" s="51"/>
      <c r="BS89" s="51"/>
      <c r="BT89" s="51"/>
      <c r="BU89" s="51"/>
      <c r="BV89" s="51"/>
      <c r="BW89" s="51"/>
      <c r="BX89" s="54"/>
      <c r="BY89" s="51"/>
      <c r="BZ89" s="51"/>
      <c r="CA89" s="51"/>
      <c r="CB89" s="51"/>
      <c r="CC89" s="51"/>
      <c r="CD89" s="51"/>
      <c r="CE89" s="51"/>
      <c r="CF89" s="51"/>
      <c r="CG89" s="51"/>
      <c r="CH89" s="54"/>
      <c r="CI89" s="51"/>
      <c r="CJ89" s="51"/>
      <c r="CK89" s="51"/>
      <c r="CL89" s="51"/>
      <c r="CM89" s="51"/>
      <c r="CN89" s="51"/>
      <c r="CO89" s="51"/>
      <c r="CP89" s="51"/>
      <c r="CQ89" s="51"/>
      <c r="CR89" s="54"/>
      <c r="CS89" s="51"/>
      <c r="CT89" s="51"/>
      <c r="CU89" s="51"/>
      <c r="CV89" s="51"/>
      <c r="CW89" s="51"/>
      <c r="CX89" s="51"/>
    </row>
    <row r="90" spans="1:102" ht="12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</row>
    <row r="91" spans="1:102" ht="12.75" customHeight="1">
      <c r="A91" s="51"/>
      <c r="B91" s="51"/>
      <c r="C91" s="90">
        <f t="shared" ref="C91:BK92" ca="1" si="9">C33</f>
        <v>2.3499999999999996</v>
      </c>
      <c r="D91" s="91">
        <f t="shared" si="9"/>
        <v>0</v>
      </c>
      <c r="E91" s="91">
        <f t="shared" si="9"/>
        <v>0</v>
      </c>
      <c r="F91" s="91">
        <f t="shared" si="9"/>
        <v>0</v>
      </c>
      <c r="G91" s="91">
        <f t="shared" si="9"/>
        <v>0</v>
      </c>
      <c r="H91" s="92">
        <f t="shared" si="9"/>
        <v>0</v>
      </c>
      <c r="I91" s="51"/>
      <c r="J91" s="90">
        <f t="shared" ca="1" si="9"/>
        <v>2.42</v>
      </c>
      <c r="K91" s="91">
        <f t="shared" si="9"/>
        <v>0</v>
      </c>
      <c r="L91" s="91">
        <f t="shared" si="9"/>
        <v>0</v>
      </c>
      <c r="M91" s="91">
        <f t="shared" si="9"/>
        <v>0</v>
      </c>
      <c r="N91" s="91">
        <f t="shared" si="9"/>
        <v>0</v>
      </c>
      <c r="O91" s="92">
        <f t="shared" si="9"/>
        <v>0</v>
      </c>
      <c r="P91" s="51"/>
      <c r="Q91" s="51"/>
      <c r="R91" s="51"/>
      <c r="S91" s="51"/>
      <c r="T91" s="51"/>
      <c r="U91" s="90">
        <f t="shared" ca="1" si="9"/>
        <v>2.5299999999999998</v>
      </c>
      <c r="V91" s="91">
        <f t="shared" si="9"/>
        <v>0</v>
      </c>
      <c r="W91" s="91">
        <f t="shared" si="9"/>
        <v>0</v>
      </c>
      <c r="X91" s="91">
        <f t="shared" si="9"/>
        <v>0</v>
      </c>
      <c r="Y91" s="91">
        <f t="shared" si="9"/>
        <v>0</v>
      </c>
      <c r="Z91" s="92">
        <f t="shared" si="9"/>
        <v>0</v>
      </c>
      <c r="AA91" s="51"/>
      <c r="AB91" s="51"/>
      <c r="AC91" s="51"/>
      <c r="AD91" s="90">
        <f t="shared" ca="1" si="9"/>
        <v>2.62</v>
      </c>
      <c r="AE91" s="91">
        <f t="shared" si="9"/>
        <v>0</v>
      </c>
      <c r="AF91" s="91">
        <f t="shared" si="9"/>
        <v>0</v>
      </c>
      <c r="AG91" s="91">
        <f t="shared" si="9"/>
        <v>0</v>
      </c>
      <c r="AH91" s="91">
        <f t="shared" si="9"/>
        <v>0</v>
      </c>
      <c r="AI91" s="92">
        <f t="shared" si="9"/>
        <v>0</v>
      </c>
      <c r="AJ91" s="51"/>
      <c r="AK91" s="51"/>
      <c r="AL91" s="51"/>
      <c r="AM91" s="90">
        <f t="shared" ca="1" si="9"/>
        <v>2.71</v>
      </c>
      <c r="AN91" s="91">
        <f t="shared" si="9"/>
        <v>0</v>
      </c>
      <c r="AO91" s="91">
        <f t="shared" si="9"/>
        <v>0</v>
      </c>
      <c r="AP91" s="91">
        <f t="shared" si="9"/>
        <v>0</v>
      </c>
      <c r="AQ91" s="91">
        <f t="shared" si="9"/>
        <v>0</v>
      </c>
      <c r="AR91" s="92">
        <f t="shared" si="9"/>
        <v>0</v>
      </c>
      <c r="AS91" s="51"/>
      <c r="AT91" s="51"/>
      <c r="AU91" s="51"/>
      <c r="AV91" s="51"/>
      <c r="AW91" s="90">
        <f t="shared" ca="1" si="9"/>
        <v>2.8099999999999996</v>
      </c>
      <c r="AX91" s="91">
        <f t="shared" si="9"/>
        <v>0</v>
      </c>
      <c r="AY91" s="91">
        <f t="shared" si="9"/>
        <v>0</v>
      </c>
      <c r="AZ91" s="91">
        <f t="shared" si="9"/>
        <v>0</v>
      </c>
      <c r="BA91" s="91">
        <f t="shared" si="9"/>
        <v>0</v>
      </c>
      <c r="BB91" s="92">
        <f t="shared" si="9"/>
        <v>0</v>
      </c>
      <c r="BC91" s="51"/>
      <c r="BD91" s="51"/>
      <c r="BE91" s="51"/>
      <c r="BF91" s="93">
        <f t="shared" ca="1" si="9"/>
        <v>2.9</v>
      </c>
      <c r="BG91" s="94">
        <f t="shared" si="9"/>
        <v>0</v>
      </c>
      <c r="BH91" s="94">
        <f t="shared" si="9"/>
        <v>0</v>
      </c>
      <c r="BI91" s="94">
        <f t="shared" si="9"/>
        <v>0</v>
      </c>
      <c r="BJ91" s="94">
        <f t="shared" si="9"/>
        <v>0</v>
      </c>
      <c r="BK91" s="95">
        <f t="shared" si="9"/>
        <v>0</v>
      </c>
      <c r="BL91" s="51"/>
      <c r="BM91" s="51"/>
      <c r="BN91" s="51"/>
      <c r="BO91" s="51"/>
      <c r="BP91" s="51"/>
      <c r="BQ91" s="51"/>
      <c r="BR91" s="51"/>
      <c r="BS91" s="51"/>
      <c r="BT91" s="51"/>
      <c r="BU91" s="90">
        <f t="shared" ref="BU91:CU92" ca="1" si="10">BU33</f>
        <v>3.05</v>
      </c>
      <c r="BV91" s="91">
        <f t="shared" si="10"/>
        <v>0</v>
      </c>
      <c r="BW91" s="91">
        <f t="shared" si="10"/>
        <v>0</v>
      </c>
      <c r="BX91" s="91">
        <f t="shared" si="10"/>
        <v>0</v>
      </c>
      <c r="BY91" s="91">
        <f t="shared" si="10"/>
        <v>0</v>
      </c>
      <c r="BZ91" s="92">
        <f t="shared" si="10"/>
        <v>0</v>
      </c>
      <c r="CA91" s="51"/>
      <c r="CB91" s="51"/>
      <c r="CC91" s="51"/>
      <c r="CD91" s="51"/>
      <c r="CE91" s="51"/>
      <c r="CF91" s="51"/>
      <c r="CG91" s="90">
        <f t="shared" ca="1" si="10"/>
        <v>3.17</v>
      </c>
      <c r="CH91" s="91">
        <f t="shared" si="10"/>
        <v>0</v>
      </c>
      <c r="CI91" s="91">
        <f t="shared" si="10"/>
        <v>0</v>
      </c>
      <c r="CJ91" s="91">
        <f t="shared" si="10"/>
        <v>0</v>
      </c>
      <c r="CK91" s="91">
        <f t="shared" si="10"/>
        <v>0</v>
      </c>
      <c r="CL91" s="92">
        <f t="shared" si="10"/>
        <v>0</v>
      </c>
      <c r="CM91" s="51"/>
      <c r="CN91" s="51"/>
      <c r="CO91" s="51"/>
      <c r="CP91" s="90">
        <f t="shared" ca="1" si="10"/>
        <v>3.26</v>
      </c>
      <c r="CQ91" s="91">
        <f t="shared" si="10"/>
        <v>0</v>
      </c>
      <c r="CR91" s="91">
        <f t="shared" si="10"/>
        <v>0</v>
      </c>
      <c r="CS91" s="91">
        <f t="shared" si="10"/>
        <v>0</v>
      </c>
      <c r="CT91" s="91">
        <f t="shared" si="10"/>
        <v>0</v>
      </c>
      <c r="CU91" s="92">
        <f t="shared" si="10"/>
        <v>0</v>
      </c>
      <c r="CV91" s="51"/>
      <c r="CW91" s="51"/>
      <c r="CX91" s="51"/>
    </row>
    <row r="92" spans="1:102" ht="12.75" customHeight="1">
      <c r="A92" s="51"/>
      <c r="B92" s="51"/>
      <c r="C92" s="96">
        <f t="shared" si="9"/>
        <v>0</v>
      </c>
      <c r="D92" s="97">
        <f t="shared" si="9"/>
        <v>0</v>
      </c>
      <c r="E92" s="97">
        <f t="shared" si="9"/>
        <v>0</v>
      </c>
      <c r="F92" s="97">
        <f t="shared" si="9"/>
        <v>0</v>
      </c>
      <c r="G92" s="97">
        <f t="shared" si="9"/>
        <v>0</v>
      </c>
      <c r="H92" s="98">
        <f t="shared" si="9"/>
        <v>0</v>
      </c>
      <c r="I92" s="51"/>
      <c r="J92" s="96">
        <f t="shared" si="9"/>
        <v>0</v>
      </c>
      <c r="K92" s="97">
        <f t="shared" si="9"/>
        <v>0</v>
      </c>
      <c r="L92" s="97">
        <f t="shared" si="9"/>
        <v>0</v>
      </c>
      <c r="M92" s="97">
        <f t="shared" si="9"/>
        <v>0</v>
      </c>
      <c r="N92" s="97">
        <f t="shared" si="9"/>
        <v>0</v>
      </c>
      <c r="O92" s="98">
        <f t="shared" si="9"/>
        <v>0</v>
      </c>
      <c r="P92" s="51"/>
      <c r="Q92" s="51"/>
      <c r="R92" s="51"/>
      <c r="S92" s="51"/>
      <c r="T92" s="51"/>
      <c r="U92" s="96">
        <f t="shared" si="9"/>
        <v>0</v>
      </c>
      <c r="V92" s="97">
        <f t="shared" si="9"/>
        <v>0</v>
      </c>
      <c r="W92" s="97">
        <f t="shared" si="9"/>
        <v>0</v>
      </c>
      <c r="X92" s="97">
        <f t="shared" si="9"/>
        <v>0</v>
      </c>
      <c r="Y92" s="97">
        <f t="shared" si="9"/>
        <v>0</v>
      </c>
      <c r="Z92" s="98">
        <f t="shared" si="9"/>
        <v>0</v>
      </c>
      <c r="AA92" s="51"/>
      <c r="AB92" s="51"/>
      <c r="AC92" s="51"/>
      <c r="AD92" s="96">
        <f t="shared" si="9"/>
        <v>0</v>
      </c>
      <c r="AE92" s="97">
        <f t="shared" si="9"/>
        <v>0</v>
      </c>
      <c r="AF92" s="97">
        <f t="shared" si="9"/>
        <v>0</v>
      </c>
      <c r="AG92" s="97">
        <f t="shared" si="9"/>
        <v>0</v>
      </c>
      <c r="AH92" s="97">
        <f t="shared" si="9"/>
        <v>0</v>
      </c>
      <c r="AI92" s="98">
        <f t="shared" si="9"/>
        <v>0</v>
      </c>
      <c r="AJ92" s="51"/>
      <c r="AK92" s="51"/>
      <c r="AL92" s="51"/>
      <c r="AM92" s="96">
        <f t="shared" si="9"/>
        <v>0</v>
      </c>
      <c r="AN92" s="97">
        <f t="shared" si="9"/>
        <v>0</v>
      </c>
      <c r="AO92" s="97">
        <f t="shared" si="9"/>
        <v>0</v>
      </c>
      <c r="AP92" s="97">
        <f t="shared" si="9"/>
        <v>0</v>
      </c>
      <c r="AQ92" s="97">
        <f t="shared" si="9"/>
        <v>0</v>
      </c>
      <c r="AR92" s="98">
        <f t="shared" si="9"/>
        <v>0</v>
      </c>
      <c r="AS92" s="51"/>
      <c r="AT92" s="51"/>
      <c r="AU92" s="51"/>
      <c r="AV92" s="51"/>
      <c r="AW92" s="96">
        <f t="shared" si="9"/>
        <v>0</v>
      </c>
      <c r="AX92" s="97">
        <f t="shared" si="9"/>
        <v>0</v>
      </c>
      <c r="AY92" s="97">
        <f t="shared" si="9"/>
        <v>0</v>
      </c>
      <c r="AZ92" s="97">
        <f t="shared" si="9"/>
        <v>0</v>
      </c>
      <c r="BA92" s="97">
        <f t="shared" si="9"/>
        <v>0</v>
      </c>
      <c r="BB92" s="98">
        <f t="shared" si="9"/>
        <v>0</v>
      </c>
      <c r="BC92" s="51"/>
      <c r="BD92" s="51"/>
      <c r="BE92" s="51"/>
      <c r="BF92" s="99">
        <f t="shared" si="9"/>
        <v>0</v>
      </c>
      <c r="BG92" s="100">
        <f t="shared" si="9"/>
        <v>0</v>
      </c>
      <c r="BH92" s="100">
        <f t="shared" si="9"/>
        <v>0</v>
      </c>
      <c r="BI92" s="100">
        <f t="shared" si="9"/>
        <v>0</v>
      </c>
      <c r="BJ92" s="100">
        <f t="shared" si="9"/>
        <v>0</v>
      </c>
      <c r="BK92" s="101">
        <f t="shared" si="9"/>
        <v>0</v>
      </c>
      <c r="BL92" s="51"/>
      <c r="BM92" s="51"/>
      <c r="BN92" s="51"/>
      <c r="BO92" s="51"/>
      <c r="BP92" s="51"/>
      <c r="BQ92" s="51"/>
      <c r="BR92" s="51"/>
      <c r="BS92" s="51"/>
      <c r="BT92" s="51"/>
      <c r="BU92" s="96">
        <f t="shared" si="10"/>
        <v>0</v>
      </c>
      <c r="BV92" s="97">
        <f t="shared" si="10"/>
        <v>0</v>
      </c>
      <c r="BW92" s="97">
        <f t="shared" si="10"/>
        <v>0</v>
      </c>
      <c r="BX92" s="97">
        <f t="shared" si="10"/>
        <v>0</v>
      </c>
      <c r="BY92" s="97">
        <f t="shared" si="10"/>
        <v>0</v>
      </c>
      <c r="BZ92" s="98">
        <f t="shared" si="10"/>
        <v>0</v>
      </c>
      <c r="CA92" s="51"/>
      <c r="CB92" s="51"/>
      <c r="CC92" s="51"/>
      <c r="CD92" s="51"/>
      <c r="CE92" s="51"/>
      <c r="CF92" s="51"/>
      <c r="CG92" s="96">
        <f t="shared" si="10"/>
        <v>0</v>
      </c>
      <c r="CH92" s="97">
        <f t="shared" si="10"/>
        <v>0</v>
      </c>
      <c r="CI92" s="97">
        <f t="shared" si="10"/>
        <v>0</v>
      </c>
      <c r="CJ92" s="97">
        <f t="shared" si="10"/>
        <v>0</v>
      </c>
      <c r="CK92" s="97">
        <f t="shared" si="10"/>
        <v>0</v>
      </c>
      <c r="CL92" s="98">
        <f t="shared" si="10"/>
        <v>0</v>
      </c>
      <c r="CM92" s="51"/>
      <c r="CN92" s="51"/>
      <c r="CO92" s="51"/>
      <c r="CP92" s="96">
        <f t="shared" si="10"/>
        <v>0</v>
      </c>
      <c r="CQ92" s="97">
        <f t="shared" si="10"/>
        <v>0</v>
      </c>
      <c r="CR92" s="97">
        <f t="shared" si="10"/>
        <v>0</v>
      </c>
      <c r="CS92" s="97">
        <f t="shared" si="10"/>
        <v>0</v>
      </c>
      <c r="CT92" s="97">
        <f t="shared" si="10"/>
        <v>0</v>
      </c>
      <c r="CU92" s="98">
        <f t="shared" si="10"/>
        <v>0</v>
      </c>
      <c r="CV92" s="51"/>
      <c r="CW92" s="51"/>
      <c r="CX92" s="51"/>
    </row>
    <row r="93" spans="1:102" ht="12.7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</row>
    <row r="94" spans="1:102" ht="12.7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</row>
    <row r="95" spans="1:102" ht="12.7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</row>
    <row r="96" spans="1:102" ht="12.75" customHeight="1">
      <c r="A96" s="51"/>
      <c r="B96" s="52" t="str">
        <f t="shared" ref="B96" si="11">B38</f>
        <v>D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3">
        <f t="shared" ref="AU96:BL96" ca="1" si="12">AU38</f>
        <v>8</v>
      </c>
      <c r="AV96" s="53">
        <f t="shared" si="12"/>
        <v>0</v>
      </c>
      <c r="AW96" s="53">
        <f t="shared" si="12"/>
        <v>0</v>
      </c>
      <c r="AX96" s="53">
        <f t="shared" si="12"/>
        <v>0</v>
      </c>
      <c r="AY96" s="53">
        <f t="shared" si="12"/>
        <v>0</v>
      </c>
      <c r="AZ96" s="53">
        <f t="shared" si="12"/>
        <v>0</v>
      </c>
      <c r="BA96" s="53">
        <f t="shared" si="12"/>
        <v>0</v>
      </c>
      <c r="BB96" s="53">
        <f t="shared" si="12"/>
        <v>0</v>
      </c>
      <c r="BC96" s="51"/>
      <c r="BD96" s="51"/>
      <c r="BE96" s="89">
        <f t="shared" ca="1" si="12"/>
        <v>8.1</v>
      </c>
      <c r="BF96" s="89">
        <f t="shared" si="12"/>
        <v>0</v>
      </c>
      <c r="BG96" s="89">
        <f t="shared" si="12"/>
        <v>0</v>
      </c>
      <c r="BH96" s="89">
        <f t="shared" si="12"/>
        <v>0</v>
      </c>
      <c r="BI96" s="89">
        <f t="shared" si="12"/>
        <v>0</v>
      </c>
      <c r="BJ96" s="89">
        <f t="shared" si="12"/>
        <v>0</v>
      </c>
      <c r="BK96" s="89">
        <f t="shared" si="12"/>
        <v>0</v>
      </c>
      <c r="BL96" s="89">
        <f t="shared" si="12"/>
        <v>0</v>
      </c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</row>
    <row r="97" spans="1:102" ht="12.7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</row>
    <row r="98" spans="1:102" ht="4.5" customHeight="1">
      <c r="A98" s="51"/>
      <c r="B98" s="51"/>
      <c r="C98" s="51"/>
      <c r="D98" s="51"/>
      <c r="E98" s="51"/>
      <c r="F98" s="54"/>
      <c r="G98" s="51"/>
      <c r="H98" s="51"/>
      <c r="I98" s="51"/>
      <c r="J98" s="51"/>
      <c r="K98" s="51"/>
      <c r="L98" s="51"/>
      <c r="M98" s="51"/>
      <c r="N98" s="51"/>
      <c r="O98" s="51"/>
      <c r="P98" s="54"/>
      <c r="Q98" s="51"/>
      <c r="R98" s="51"/>
      <c r="S98" s="51"/>
      <c r="T98" s="51"/>
      <c r="U98" s="51"/>
      <c r="V98" s="51"/>
      <c r="W98" s="51"/>
      <c r="X98" s="51"/>
      <c r="Y98" s="51"/>
      <c r="Z98" s="54"/>
      <c r="AA98" s="51"/>
      <c r="AB98" s="51"/>
      <c r="AC98" s="51"/>
      <c r="AD98" s="51"/>
      <c r="AE98" s="51"/>
      <c r="AF98" s="51"/>
      <c r="AG98" s="51"/>
      <c r="AH98" s="51"/>
      <c r="AI98" s="51"/>
      <c r="AJ98" s="54"/>
      <c r="AK98" s="51"/>
      <c r="AL98" s="51"/>
      <c r="AM98" s="51"/>
      <c r="AN98" s="51"/>
      <c r="AO98" s="51"/>
      <c r="AP98" s="51"/>
      <c r="AQ98" s="51"/>
      <c r="AR98" s="51"/>
      <c r="AS98" s="51"/>
      <c r="AT98" s="54"/>
      <c r="AU98" s="51"/>
      <c r="AV98" s="51"/>
      <c r="AW98" s="51"/>
      <c r="AX98" s="51"/>
      <c r="AY98" s="51"/>
      <c r="AZ98" s="51"/>
      <c r="BA98" s="51"/>
      <c r="BB98" s="51"/>
      <c r="BC98" s="51"/>
      <c r="BD98" s="54"/>
      <c r="BE98" s="51"/>
      <c r="BF98" s="51"/>
      <c r="BG98" s="51"/>
      <c r="BH98" s="51"/>
      <c r="BI98" s="51"/>
      <c r="BJ98" s="51"/>
      <c r="BK98" s="51"/>
      <c r="BL98" s="51"/>
      <c r="BM98" s="51"/>
      <c r="BN98" s="54"/>
      <c r="BO98" s="51"/>
      <c r="BP98" s="51"/>
      <c r="BQ98" s="51"/>
      <c r="BR98" s="51"/>
      <c r="BS98" s="51"/>
      <c r="BT98" s="51"/>
      <c r="BU98" s="51"/>
      <c r="BV98" s="51"/>
      <c r="BW98" s="51"/>
      <c r="BX98" s="54"/>
      <c r="BY98" s="51"/>
      <c r="BZ98" s="51"/>
      <c r="CA98" s="51"/>
      <c r="CB98" s="51"/>
      <c r="CC98" s="51"/>
      <c r="CD98" s="51"/>
      <c r="CE98" s="51"/>
      <c r="CF98" s="51"/>
      <c r="CG98" s="51"/>
      <c r="CH98" s="54"/>
      <c r="CI98" s="51"/>
      <c r="CJ98" s="51"/>
      <c r="CK98" s="51"/>
      <c r="CL98" s="51"/>
      <c r="CM98" s="51"/>
      <c r="CN98" s="51"/>
      <c r="CO98" s="51"/>
      <c r="CP98" s="51"/>
      <c r="CQ98" s="51"/>
      <c r="CR98" s="54"/>
      <c r="CS98" s="51"/>
      <c r="CT98" s="51"/>
      <c r="CU98" s="51"/>
      <c r="CV98" s="51"/>
      <c r="CW98" s="51"/>
      <c r="CX98" s="51"/>
    </row>
    <row r="99" spans="1:102" ht="12.75" customHeight="1">
      <c r="A99" s="55"/>
      <c r="B99" s="56"/>
      <c r="C99" s="57"/>
      <c r="D99" s="57"/>
      <c r="E99" s="58"/>
      <c r="F99" s="57"/>
      <c r="G99" s="57"/>
      <c r="H99" s="57"/>
      <c r="I99" s="57"/>
      <c r="J99" s="58"/>
      <c r="K99" s="55"/>
      <c r="L99" s="57"/>
      <c r="M99" s="57"/>
      <c r="N99" s="57"/>
      <c r="O99" s="58"/>
      <c r="P99" s="57"/>
      <c r="Q99" s="57"/>
      <c r="R99" s="57"/>
      <c r="S99" s="57"/>
      <c r="T99" s="58"/>
      <c r="U99" s="55"/>
      <c r="V99" s="57"/>
      <c r="W99" s="57"/>
      <c r="X99" s="57"/>
      <c r="Y99" s="58"/>
      <c r="Z99" s="57"/>
      <c r="AA99" s="57"/>
      <c r="AB99" s="57"/>
      <c r="AC99" s="57"/>
      <c r="AD99" s="58"/>
      <c r="AE99" s="55"/>
      <c r="AF99" s="57"/>
      <c r="AG99" s="57"/>
      <c r="AH99" s="57"/>
      <c r="AI99" s="58"/>
      <c r="AJ99" s="57"/>
      <c r="AK99" s="57"/>
      <c r="AL99" s="57"/>
      <c r="AM99" s="57"/>
      <c r="AN99" s="58"/>
      <c r="AO99" s="55"/>
      <c r="AP99" s="57"/>
      <c r="AQ99" s="57"/>
      <c r="AR99" s="57"/>
      <c r="AS99" s="58"/>
      <c r="AT99" s="57"/>
      <c r="AU99" s="57"/>
      <c r="AV99" s="57"/>
      <c r="AW99" s="57"/>
      <c r="AX99" s="58"/>
      <c r="AY99" s="55"/>
      <c r="AZ99" s="57"/>
      <c r="BA99" s="57"/>
      <c r="BB99" s="57"/>
      <c r="BC99" s="58"/>
      <c r="BD99" s="57"/>
      <c r="BE99" s="57"/>
      <c r="BF99" s="57"/>
      <c r="BG99" s="57"/>
      <c r="BH99" s="58"/>
      <c r="BI99" s="55"/>
      <c r="BJ99" s="57"/>
      <c r="BK99" s="57"/>
      <c r="BL99" s="57"/>
      <c r="BM99" s="58"/>
      <c r="BN99" s="57"/>
      <c r="BO99" s="57"/>
      <c r="BP99" s="57"/>
      <c r="BQ99" s="57"/>
      <c r="BR99" s="58"/>
      <c r="BS99" s="55"/>
      <c r="BT99" s="57"/>
      <c r="BU99" s="57"/>
      <c r="BV99" s="57"/>
      <c r="BW99" s="58"/>
      <c r="BX99" s="57"/>
      <c r="BY99" s="57"/>
      <c r="BZ99" s="57"/>
      <c r="CA99" s="57"/>
      <c r="CB99" s="58"/>
      <c r="CC99" s="55"/>
      <c r="CD99" s="57"/>
      <c r="CE99" s="57"/>
      <c r="CF99" s="57"/>
      <c r="CG99" s="58"/>
      <c r="CH99" s="57"/>
      <c r="CI99" s="57"/>
      <c r="CJ99" s="57"/>
      <c r="CK99" s="57"/>
      <c r="CL99" s="58"/>
      <c r="CM99" s="55"/>
      <c r="CN99" s="57"/>
      <c r="CO99" s="57"/>
      <c r="CP99" s="57"/>
      <c r="CQ99" s="58"/>
      <c r="CR99" s="57"/>
      <c r="CS99" s="57"/>
      <c r="CT99" s="57"/>
      <c r="CU99" s="57"/>
      <c r="CV99" s="58"/>
      <c r="CW99" s="59"/>
      <c r="CX99" s="51"/>
    </row>
    <row r="100" spans="1:102" ht="12.75" customHeight="1">
      <c r="A100" s="60"/>
      <c r="B100" s="61"/>
      <c r="C100" s="62"/>
      <c r="D100" s="62"/>
      <c r="E100" s="63"/>
      <c r="F100" s="62"/>
      <c r="G100" s="62"/>
      <c r="H100" s="62"/>
      <c r="I100" s="62"/>
      <c r="J100" s="63"/>
      <c r="K100" s="60"/>
      <c r="L100" s="62"/>
      <c r="M100" s="62"/>
      <c r="N100" s="62"/>
      <c r="O100" s="63"/>
      <c r="P100" s="62"/>
      <c r="Q100" s="62"/>
      <c r="R100" s="62"/>
      <c r="S100" s="62"/>
      <c r="T100" s="63"/>
      <c r="U100" s="60"/>
      <c r="V100" s="62"/>
      <c r="W100" s="62"/>
      <c r="X100" s="62"/>
      <c r="Y100" s="63"/>
      <c r="Z100" s="62"/>
      <c r="AA100" s="62"/>
      <c r="AB100" s="62"/>
      <c r="AC100" s="62"/>
      <c r="AD100" s="63"/>
      <c r="AE100" s="60"/>
      <c r="AF100" s="62"/>
      <c r="AG100" s="62"/>
      <c r="AH100" s="62"/>
      <c r="AI100" s="63"/>
      <c r="AJ100" s="62"/>
      <c r="AK100" s="62"/>
      <c r="AL100" s="62"/>
      <c r="AM100" s="62"/>
      <c r="AN100" s="63"/>
      <c r="AO100" s="60"/>
      <c r="AP100" s="62"/>
      <c r="AQ100" s="62"/>
      <c r="AR100" s="62"/>
      <c r="AS100" s="63"/>
      <c r="AT100" s="62"/>
      <c r="AU100" s="62"/>
      <c r="AV100" s="62"/>
      <c r="AW100" s="62"/>
      <c r="AX100" s="63"/>
      <c r="AY100" s="60"/>
      <c r="AZ100" s="62"/>
      <c r="BA100" s="62"/>
      <c r="BB100" s="62"/>
      <c r="BC100" s="63"/>
      <c r="BD100" s="62"/>
      <c r="BE100" s="62"/>
      <c r="BF100" s="62"/>
      <c r="BG100" s="62"/>
      <c r="BH100" s="63"/>
      <c r="BI100" s="60"/>
      <c r="BJ100" s="62"/>
      <c r="BK100" s="62"/>
      <c r="BL100" s="62"/>
      <c r="BM100" s="63"/>
      <c r="BN100" s="62"/>
      <c r="BO100" s="62"/>
      <c r="BP100" s="62"/>
      <c r="BQ100" s="62"/>
      <c r="BR100" s="63"/>
      <c r="BS100" s="60"/>
      <c r="BT100" s="62"/>
      <c r="BU100" s="62"/>
      <c r="BV100" s="62"/>
      <c r="BW100" s="63"/>
      <c r="BX100" s="62"/>
      <c r="BY100" s="62"/>
      <c r="BZ100" s="62"/>
      <c r="CA100" s="62"/>
      <c r="CB100" s="63"/>
      <c r="CC100" s="60"/>
      <c r="CD100" s="62"/>
      <c r="CE100" s="62"/>
      <c r="CF100" s="62"/>
      <c r="CG100" s="63"/>
      <c r="CH100" s="62"/>
      <c r="CI100" s="62"/>
      <c r="CJ100" s="62"/>
      <c r="CK100" s="62"/>
      <c r="CL100" s="63"/>
      <c r="CM100" s="60"/>
      <c r="CN100" s="62"/>
      <c r="CO100" s="62"/>
      <c r="CP100" s="62"/>
      <c r="CQ100" s="63"/>
      <c r="CR100" s="62"/>
      <c r="CS100" s="62"/>
      <c r="CT100" s="62"/>
      <c r="CU100" s="62"/>
      <c r="CV100" s="63"/>
      <c r="CW100" s="59"/>
      <c r="CX100" s="51"/>
    </row>
    <row r="101" spans="1:102" ht="4.5" customHeight="1">
      <c r="A101" s="51"/>
      <c r="B101" s="51"/>
      <c r="C101" s="51"/>
      <c r="D101" s="51"/>
      <c r="E101" s="51"/>
      <c r="F101" s="54"/>
      <c r="G101" s="51"/>
      <c r="H101" s="51"/>
      <c r="I101" s="51"/>
      <c r="J101" s="51"/>
      <c r="K101" s="51"/>
      <c r="L101" s="51"/>
      <c r="M101" s="51"/>
      <c r="N101" s="51"/>
      <c r="O101" s="51"/>
      <c r="P101" s="54"/>
      <c r="Q101" s="51"/>
      <c r="R101" s="51"/>
      <c r="S101" s="51"/>
      <c r="T101" s="51"/>
      <c r="U101" s="51"/>
      <c r="V101" s="51"/>
      <c r="W101" s="51"/>
      <c r="X101" s="51"/>
      <c r="Y101" s="51"/>
      <c r="Z101" s="54"/>
      <c r="AA101" s="51"/>
      <c r="AB101" s="51"/>
      <c r="AC101" s="51"/>
      <c r="AD101" s="51"/>
      <c r="AE101" s="51"/>
      <c r="AF101" s="51"/>
      <c r="AG101" s="51"/>
      <c r="AH101" s="51"/>
      <c r="AI101" s="51"/>
      <c r="AJ101" s="54"/>
      <c r="AK101" s="51"/>
      <c r="AL101" s="51"/>
      <c r="AM101" s="51"/>
      <c r="AN101" s="51"/>
      <c r="AO101" s="51"/>
      <c r="AP101" s="51"/>
      <c r="AQ101" s="51"/>
      <c r="AR101" s="51"/>
      <c r="AS101" s="51"/>
      <c r="AT101" s="54"/>
      <c r="AU101" s="51"/>
      <c r="AV101" s="51"/>
      <c r="AW101" s="51"/>
      <c r="AX101" s="51"/>
      <c r="AY101" s="51"/>
      <c r="AZ101" s="51"/>
      <c r="BA101" s="51"/>
      <c r="BB101" s="51"/>
      <c r="BC101" s="51"/>
      <c r="BD101" s="54"/>
      <c r="BE101" s="51"/>
      <c r="BF101" s="51"/>
      <c r="BG101" s="51"/>
      <c r="BH101" s="51"/>
      <c r="BI101" s="51"/>
      <c r="BJ101" s="51"/>
      <c r="BK101" s="51"/>
      <c r="BL101" s="51"/>
      <c r="BM101" s="51"/>
      <c r="BN101" s="54"/>
      <c r="BO101" s="51"/>
      <c r="BP101" s="51"/>
      <c r="BQ101" s="51"/>
      <c r="BR101" s="51"/>
      <c r="BS101" s="51"/>
      <c r="BT101" s="51"/>
      <c r="BU101" s="51"/>
      <c r="BV101" s="51"/>
      <c r="BW101" s="51"/>
      <c r="BX101" s="54"/>
      <c r="BY101" s="51"/>
      <c r="BZ101" s="51"/>
      <c r="CA101" s="51"/>
      <c r="CB101" s="51"/>
      <c r="CC101" s="51"/>
      <c r="CD101" s="51"/>
      <c r="CE101" s="51"/>
      <c r="CF101" s="51"/>
      <c r="CG101" s="51"/>
      <c r="CH101" s="54"/>
      <c r="CI101" s="51"/>
      <c r="CJ101" s="51"/>
      <c r="CK101" s="51"/>
      <c r="CL101" s="51"/>
      <c r="CM101" s="51"/>
      <c r="CN101" s="51"/>
      <c r="CO101" s="51"/>
      <c r="CP101" s="51"/>
      <c r="CQ101" s="51"/>
      <c r="CR101" s="54"/>
      <c r="CS101" s="51"/>
      <c r="CT101" s="51"/>
      <c r="CU101" s="51"/>
      <c r="CV101" s="51"/>
      <c r="CW101" s="51"/>
      <c r="CX101" s="51"/>
    </row>
    <row r="102" spans="1:102" ht="12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</row>
    <row r="103" spans="1:102" ht="12.75" customHeight="1">
      <c r="A103" s="51"/>
      <c r="B103" s="79"/>
      <c r="C103" s="51"/>
      <c r="D103" s="90">
        <f t="shared" ref="D103:BL104" ca="1" si="13">D45</f>
        <v>7.56</v>
      </c>
      <c r="E103" s="91">
        <f t="shared" si="13"/>
        <v>0</v>
      </c>
      <c r="F103" s="91">
        <f t="shared" si="13"/>
        <v>0</v>
      </c>
      <c r="G103" s="91">
        <f t="shared" si="13"/>
        <v>0</v>
      </c>
      <c r="H103" s="91">
        <f t="shared" si="13"/>
        <v>0</v>
      </c>
      <c r="I103" s="92">
        <f t="shared" si="13"/>
        <v>0</v>
      </c>
      <c r="J103" s="51"/>
      <c r="K103" s="90">
        <f t="shared" ca="1" si="13"/>
        <v>7.63</v>
      </c>
      <c r="L103" s="91">
        <f t="shared" si="13"/>
        <v>0</v>
      </c>
      <c r="M103" s="91">
        <f t="shared" si="13"/>
        <v>0</v>
      </c>
      <c r="N103" s="91">
        <f t="shared" si="13"/>
        <v>0</v>
      </c>
      <c r="O103" s="91">
        <f t="shared" si="13"/>
        <v>0</v>
      </c>
      <c r="P103" s="92">
        <f t="shared" si="13"/>
        <v>0</v>
      </c>
      <c r="Q103" s="51"/>
      <c r="R103" s="51"/>
      <c r="S103" s="51"/>
      <c r="T103" s="51"/>
      <c r="U103" s="51"/>
      <c r="V103" s="90">
        <f t="shared" ca="1" si="13"/>
        <v>7.74</v>
      </c>
      <c r="W103" s="91">
        <f t="shared" si="13"/>
        <v>0</v>
      </c>
      <c r="X103" s="91">
        <f t="shared" si="13"/>
        <v>0</v>
      </c>
      <c r="Y103" s="91">
        <f t="shared" si="13"/>
        <v>0</v>
      </c>
      <c r="Z103" s="91">
        <f t="shared" si="13"/>
        <v>0</v>
      </c>
      <c r="AA103" s="92">
        <f t="shared" si="13"/>
        <v>0</v>
      </c>
      <c r="AB103" s="51"/>
      <c r="AC103" s="51"/>
      <c r="AD103" s="51"/>
      <c r="AE103" s="90">
        <f t="shared" ca="1" si="13"/>
        <v>7.83</v>
      </c>
      <c r="AF103" s="91">
        <f t="shared" si="13"/>
        <v>0</v>
      </c>
      <c r="AG103" s="91">
        <f t="shared" si="13"/>
        <v>0</v>
      </c>
      <c r="AH103" s="91">
        <f t="shared" si="13"/>
        <v>0</v>
      </c>
      <c r="AI103" s="91">
        <f t="shared" si="13"/>
        <v>0</v>
      </c>
      <c r="AJ103" s="92">
        <f t="shared" si="13"/>
        <v>0</v>
      </c>
      <c r="AK103" s="51"/>
      <c r="AL103" s="51"/>
      <c r="AM103" s="51"/>
      <c r="AN103" s="90">
        <f t="shared" ca="1" si="13"/>
        <v>7.92</v>
      </c>
      <c r="AO103" s="91">
        <f t="shared" si="13"/>
        <v>0</v>
      </c>
      <c r="AP103" s="91">
        <f t="shared" si="13"/>
        <v>0</v>
      </c>
      <c r="AQ103" s="91">
        <f t="shared" si="13"/>
        <v>0</v>
      </c>
      <c r="AR103" s="91">
        <f t="shared" si="13"/>
        <v>0</v>
      </c>
      <c r="AS103" s="92">
        <f t="shared" si="13"/>
        <v>0</v>
      </c>
      <c r="AT103" s="51"/>
      <c r="AU103" s="51"/>
      <c r="AV103" s="51"/>
      <c r="AW103" s="51"/>
      <c r="AX103" s="90">
        <f t="shared" ca="1" si="13"/>
        <v>8.02</v>
      </c>
      <c r="AY103" s="91">
        <f t="shared" si="13"/>
        <v>0</v>
      </c>
      <c r="AZ103" s="91">
        <f t="shared" si="13"/>
        <v>0</v>
      </c>
      <c r="BA103" s="91">
        <f t="shared" si="13"/>
        <v>0</v>
      </c>
      <c r="BB103" s="91">
        <f t="shared" si="13"/>
        <v>0</v>
      </c>
      <c r="BC103" s="92">
        <f t="shared" si="13"/>
        <v>0</v>
      </c>
      <c r="BD103" s="51"/>
      <c r="BE103" s="51"/>
      <c r="BF103" s="51"/>
      <c r="BG103" s="90">
        <f t="shared" ca="1" si="13"/>
        <v>8.11</v>
      </c>
      <c r="BH103" s="91">
        <f t="shared" si="13"/>
        <v>0</v>
      </c>
      <c r="BI103" s="91">
        <f t="shared" si="13"/>
        <v>0</v>
      </c>
      <c r="BJ103" s="91">
        <f t="shared" si="13"/>
        <v>0</v>
      </c>
      <c r="BK103" s="91">
        <f t="shared" si="13"/>
        <v>0</v>
      </c>
      <c r="BL103" s="92">
        <f t="shared" si="13"/>
        <v>0</v>
      </c>
      <c r="BM103" s="51"/>
      <c r="BN103" s="51"/>
      <c r="BO103" s="51"/>
      <c r="BP103" s="51"/>
      <c r="BQ103" s="51"/>
      <c r="BR103" s="51"/>
      <c r="BS103" s="51"/>
      <c r="BT103" s="51"/>
      <c r="BU103" s="51"/>
      <c r="BV103" s="90">
        <f t="shared" ref="BV103:CM104" ca="1" si="14">BV45</f>
        <v>8.26</v>
      </c>
      <c r="BW103" s="91">
        <f t="shared" si="14"/>
        <v>0</v>
      </c>
      <c r="BX103" s="91">
        <f t="shared" si="14"/>
        <v>0</v>
      </c>
      <c r="BY103" s="91">
        <f t="shared" si="14"/>
        <v>0</v>
      </c>
      <c r="BZ103" s="91">
        <f t="shared" si="14"/>
        <v>0</v>
      </c>
      <c r="CA103" s="92">
        <f t="shared" si="14"/>
        <v>0</v>
      </c>
      <c r="CB103" s="51"/>
      <c r="CC103" s="51"/>
      <c r="CD103" s="51"/>
      <c r="CE103" s="51"/>
      <c r="CF103" s="51"/>
      <c r="CG103" s="51"/>
      <c r="CH103" s="90">
        <f t="shared" ca="1" si="14"/>
        <v>8.379999999999999</v>
      </c>
      <c r="CI103" s="91">
        <f t="shared" si="14"/>
        <v>0</v>
      </c>
      <c r="CJ103" s="91">
        <f t="shared" si="14"/>
        <v>0</v>
      </c>
      <c r="CK103" s="91">
        <f t="shared" si="14"/>
        <v>0</v>
      </c>
      <c r="CL103" s="91">
        <f t="shared" si="14"/>
        <v>0</v>
      </c>
      <c r="CM103" s="92">
        <f t="shared" si="14"/>
        <v>0</v>
      </c>
      <c r="CN103" s="51"/>
      <c r="CO103" s="51"/>
      <c r="CP103" s="51"/>
      <c r="CQ103" s="51"/>
      <c r="CR103" s="51"/>
      <c r="CS103" s="90">
        <f t="shared" ref="CS103:CX104" ca="1" si="15">CS45</f>
        <v>8.49</v>
      </c>
      <c r="CT103" s="91">
        <f t="shared" si="15"/>
        <v>0</v>
      </c>
      <c r="CU103" s="91">
        <f t="shared" si="15"/>
        <v>0</v>
      </c>
      <c r="CV103" s="91">
        <f t="shared" si="15"/>
        <v>0</v>
      </c>
      <c r="CW103" s="91">
        <f t="shared" si="15"/>
        <v>0</v>
      </c>
      <c r="CX103" s="92">
        <f t="shared" si="15"/>
        <v>0</v>
      </c>
    </row>
    <row r="104" spans="1:102" ht="12.75" customHeight="1">
      <c r="A104" s="51"/>
      <c r="B104" s="51"/>
      <c r="C104" s="51"/>
      <c r="D104" s="96">
        <f t="shared" si="13"/>
        <v>0</v>
      </c>
      <c r="E104" s="97">
        <f t="shared" si="13"/>
        <v>0</v>
      </c>
      <c r="F104" s="97">
        <f t="shared" si="13"/>
        <v>0</v>
      </c>
      <c r="G104" s="97">
        <f t="shared" si="13"/>
        <v>0</v>
      </c>
      <c r="H104" s="97">
        <f t="shared" si="13"/>
        <v>0</v>
      </c>
      <c r="I104" s="98">
        <f t="shared" si="13"/>
        <v>0</v>
      </c>
      <c r="J104" s="51"/>
      <c r="K104" s="96">
        <f t="shared" si="13"/>
        <v>0</v>
      </c>
      <c r="L104" s="97">
        <f t="shared" si="13"/>
        <v>0</v>
      </c>
      <c r="M104" s="97">
        <f t="shared" si="13"/>
        <v>0</v>
      </c>
      <c r="N104" s="97">
        <f t="shared" si="13"/>
        <v>0</v>
      </c>
      <c r="O104" s="97">
        <f t="shared" si="13"/>
        <v>0</v>
      </c>
      <c r="P104" s="98">
        <f t="shared" si="13"/>
        <v>0</v>
      </c>
      <c r="Q104" s="51"/>
      <c r="R104" s="51"/>
      <c r="S104" s="51"/>
      <c r="T104" s="51"/>
      <c r="U104" s="51"/>
      <c r="V104" s="96">
        <f t="shared" si="13"/>
        <v>0</v>
      </c>
      <c r="W104" s="97">
        <f t="shared" si="13"/>
        <v>0</v>
      </c>
      <c r="X104" s="97">
        <f t="shared" si="13"/>
        <v>0</v>
      </c>
      <c r="Y104" s="97">
        <f t="shared" si="13"/>
        <v>0</v>
      </c>
      <c r="Z104" s="97">
        <f t="shared" si="13"/>
        <v>0</v>
      </c>
      <c r="AA104" s="98">
        <f t="shared" si="13"/>
        <v>0</v>
      </c>
      <c r="AB104" s="51"/>
      <c r="AC104" s="51"/>
      <c r="AD104" s="51"/>
      <c r="AE104" s="96">
        <f t="shared" si="13"/>
        <v>0</v>
      </c>
      <c r="AF104" s="97">
        <f t="shared" si="13"/>
        <v>0</v>
      </c>
      <c r="AG104" s="97">
        <f t="shared" si="13"/>
        <v>0</v>
      </c>
      <c r="AH104" s="97">
        <f t="shared" si="13"/>
        <v>0</v>
      </c>
      <c r="AI104" s="97">
        <f t="shared" si="13"/>
        <v>0</v>
      </c>
      <c r="AJ104" s="98">
        <f t="shared" si="13"/>
        <v>0</v>
      </c>
      <c r="AK104" s="51"/>
      <c r="AL104" s="51"/>
      <c r="AM104" s="51"/>
      <c r="AN104" s="96">
        <f t="shared" si="13"/>
        <v>0</v>
      </c>
      <c r="AO104" s="97">
        <f t="shared" si="13"/>
        <v>0</v>
      </c>
      <c r="AP104" s="97">
        <f t="shared" si="13"/>
        <v>0</v>
      </c>
      <c r="AQ104" s="97">
        <f t="shared" si="13"/>
        <v>0</v>
      </c>
      <c r="AR104" s="97">
        <f t="shared" si="13"/>
        <v>0</v>
      </c>
      <c r="AS104" s="98">
        <f t="shared" si="13"/>
        <v>0</v>
      </c>
      <c r="AT104" s="51"/>
      <c r="AU104" s="51"/>
      <c r="AV104" s="51"/>
      <c r="AW104" s="51"/>
      <c r="AX104" s="96">
        <f t="shared" si="13"/>
        <v>0</v>
      </c>
      <c r="AY104" s="97">
        <f t="shared" si="13"/>
        <v>0</v>
      </c>
      <c r="AZ104" s="97">
        <f t="shared" si="13"/>
        <v>0</v>
      </c>
      <c r="BA104" s="97">
        <f t="shared" si="13"/>
        <v>0</v>
      </c>
      <c r="BB104" s="97">
        <f t="shared" si="13"/>
        <v>0</v>
      </c>
      <c r="BC104" s="98">
        <f t="shared" si="13"/>
        <v>0</v>
      </c>
      <c r="BD104" s="51"/>
      <c r="BE104" s="51"/>
      <c r="BF104" s="51"/>
      <c r="BG104" s="96">
        <f t="shared" si="13"/>
        <v>0</v>
      </c>
      <c r="BH104" s="97">
        <f t="shared" si="13"/>
        <v>0</v>
      </c>
      <c r="BI104" s="97">
        <f t="shared" si="13"/>
        <v>0</v>
      </c>
      <c r="BJ104" s="97">
        <f t="shared" si="13"/>
        <v>0</v>
      </c>
      <c r="BK104" s="97">
        <f t="shared" si="13"/>
        <v>0</v>
      </c>
      <c r="BL104" s="98">
        <f t="shared" si="13"/>
        <v>0</v>
      </c>
      <c r="BM104" s="51"/>
      <c r="BN104" s="51"/>
      <c r="BO104" s="51"/>
      <c r="BP104" s="51"/>
      <c r="BQ104" s="51"/>
      <c r="BR104" s="51"/>
      <c r="BS104" s="51"/>
      <c r="BT104" s="51"/>
      <c r="BU104" s="51"/>
      <c r="BV104" s="96">
        <f t="shared" si="14"/>
        <v>0</v>
      </c>
      <c r="BW104" s="97">
        <f t="shared" si="14"/>
        <v>0</v>
      </c>
      <c r="BX104" s="97">
        <f t="shared" si="14"/>
        <v>0</v>
      </c>
      <c r="BY104" s="97">
        <f t="shared" si="14"/>
        <v>0</v>
      </c>
      <c r="BZ104" s="97">
        <f t="shared" si="14"/>
        <v>0</v>
      </c>
      <c r="CA104" s="98">
        <f t="shared" si="14"/>
        <v>0</v>
      </c>
      <c r="CB104" s="51"/>
      <c r="CC104" s="51"/>
      <c r="CD104" s="51"/>
      <c r="CE104" s="51"/>
      <c r="CF104" s="51"/>
      <c r="CG104" s="51"/>
      <c r="CH104" s="96">
        <f t="shared" si="14"/>
        <v>0</v>
      </c>
      <c r="CI104" s="97">
        <f t="shared" si="14"/>
        <v>0</v>
      </c>
      <c r="CJ104" s="97">
        <f t="shared" si="14"/>
        <v>0</v>
      </c>
      <c r="CK104" s="97">
        <f t="shared" si="14"/>
        <v>0</v>
      </c>
      <c r="CL104" s="97">
        <f t="shared" si="14"/>
        <v>0</v>
      </c>
      <c r="CM104" s="98">
        <f t="shared" si="14"/>
        <v>0</v>
      </c>
      <c r="CN104" s="51"/>
      <c r="CO104" s="51"/>
      <c r="CP104" s="51"/>
      <c r="CQ104" s="51"/>
      <c r="CR104" s="51"/>
      <c r="CS104" s="96">
        <f t="shared" si="15"/>
        <v>0</v>
      </c>
      <c r="CT104" s="97">
        <f t="shared" si="15"/>
        <v>0</v>
      </c>
      <c r="CU104" s="97">
        <f t="shared" si="15"/>
        <v>0</v>
      </c>
      <c r="CV104" s="97">
        <f t="shared" si="15"/>
        <v>0</v>
      </c>
      <c r="CW104" s="97">
        <f t="shared" si="15"/>
        <v>0</v>
      </c>
      <c r="CX104" s="98">
        <f t="shared" si="15"/>
        <v>0</v>
      </c>
    </row>
    <row r="105" spans="1:102" ht="12.7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</row>
    <row r="106" spans="1:102" ht="12.7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</row>
    <row r="107" spans="1:102" ht="12.7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</row>
    <row r="108" spans="1:102" ht="12.75" customHeight="1">
      <c r="A108" s="51"/>
      <c r="B108" s="52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3">
        <f t="shared" ref="Q108:AH108" ca="1" si="16">Q50</f>
        <v>11</v>
      </c>
      <c r="R108" s="53">
        <f t="shared" si="16"/>
        <v>0</v>
      </c>
      <c r="S108" s="53">
        <f t="shared" si="16"/>
        <v>0</v>
      </c>
      <c r="T108" s="53">
        <f t="shared" si="16"/>
        <v>0</v>
      </c>
      <c r="U108" s="53">
        <f t="shared" si="16"/>
        <v>0</v>
      </c>
      <c r="V108" s="53">
        <f t="shared" si="16"/>
        <v>0</v>
      </c>
      <c r="W108" s="53">
        <f t="shared" si="16"/>
        <v>0</v>
      </c>
      <c r="X108" s="53">
        <f t="shared" si="16"/>
        <v>0</v>
      </c>
      <c r="Y108" s="51"/>
      <c r="Z108" s="51"/>
      <c r="AA108" s="102">
        <f t="shared" ca="1" si="16"/>
        <v>11.01</v>
      </c>
      <c r="AB108" s="102">
        <f t="shared" si="16"/>
        <v>0</v>
      </c>
      <c r="AC108" s="102">
        <f t="shared" si="16"/>
        <v>0</v>
      </c>
      <c r="AD108" s="102">
        <f t="shared" si="16"/>
        <v>0</v>
      </c>
      <c r="AE108" s="102">
        <f t="shared" si="16"/>
        <v>0</v>
      </c>
      <c r="AF108" s="102">
        <f t="shared" si="16"/>
        <v>0</v>
      </c>
      <c r="AG108" s="102">
        <f t="shared" si="16"/>
        <v>0</v>
      </c>
      <c r="AH108" s="102">
        <f t="shared" si="16"/>
        <v>0</v>
      </c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</row>
    <row r="109" spans="1:102" ht="12.7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</row>
    <row r="110" spans="1:102" ht="4.5" customHeight="1">
      <c r="A110" s="51"/>
      <c r="B110" s="51"/>
      <c r="C110" s="51"/>
      <c r="D110" s="51"/>
      <c r="E110" s="51"/>
      <c r="F110" s="54"/>
      <c r="G110" s="51"/>
      <c r="H110" s="51"/>
      <c r="I110" s="51"/>
      <c r="J110" s="51"/>
      <c r="K110" s="51"/>
      <c r="L110" s="51"/>
      <c r="M110" s="51"/>
      <c r="N110" s="51"/>
      <c r="O110" s="51"/>
      <c r="P110" s="54"/>
      <c r="Q110" s="51"/>
      <c r="R110" s="51"/>
      <c r="S110" s="51"/>
      <c r="T110" s="51"/>
      <c r="U110" s="51"/>
      <c r="V110" s="51"/>
      <c r="W110" s="51"/>
      <c r="X110" s="51"/>
      <c r="Y110" s="51"/>
      <c r="Z110" s="54"/>
      <c r="AA110" s="51"/>
      <c r="AB110" s="51"/>
      <c r="AC110" s="51"/>
      <c r="AD110" s="51"/>
      <c r="AE110" s="51"/>
      <c r="AF110" s="51"/>
      <c r="AG110" s="51"/>
      <c r="AH110" s="51"/>
      <c r="AI110" s="51"/>
      <c r="AJ110" s="54"/>
      <c r="AK110" s="51"/>
      <c r="AL110" s="51"/>
      <c r="AM110" s="51"/>
      <c r="AN110" s="51"/>
      <c r="AO110" s="51"/>
      <c r="AP110" s="51"/>
      <c r="AQ110" s="51"/>
      <c r="AR110" s="51"/>
      <c r="AS110" s="51"/>
      <c r="AT110" s="54"/>
      <c r="AU110" s="51"/>
      <c r="AV110" s="51"/>
      <c r="AW110" s="51"/>
      <c r="AX110" s="51"/>
      <c r="AY110" s="51"/>
      <c r="AZ110" s="51"/>
      <c r="BA110" s="51"/>
      <c r="BB110" s="51"/>
      <c r="BC110" s="51"/>
      <c r="BD110" s="54"/>
      <c r="BE110" s="51"/>
      <c r="BF110" s="51"/>
      <c r="BG110" s="51"/>
      <c r="BH110" s="51"/>
      <c r="BI110" s="51"/>
      <c r="BJ110" s="51"/>
      <c r="BK110" s="51"/>
      <c r="BL110" s="51"/>
      <c r="BM110" s="51"/>
      <c r="BN110" s="54"/>
      <c r="BO110" s="51"/>
      <c r="BP110" s="51"/>
      <c r="BQ110" s="51"/>
      <c r="BR110" s="51"/>
      <c r="BS110" s="51"/>
      <c r="BT110" s="51"/>
      <c r="BU110" s="51"/>
      <c r="BV110" s="51"/>
      <c r="BW110" s="51"/>
      <c r="BX110" s="54"/>
      <c r="BY110" s="51"/>
      <c r="BZ110" s="51"/>
      <c r="CA110" s="51"/>
      <c r="CB110" s="51"/>
      <c r="CC110" s="51"/>
      <c r="CD110" s="51"/>
      <c r="CE110" s="51"/>
      <c r="CF110" s="51"/>
      <c r="CG110" s="51"/>
      <c r="CH110" s="54"/>
      <c r="CI110" s="51"/>
      <c r="CJ110" s="51"/>
      <c r="CK110" s="51"/>
      <c r="CL110" s="51"/>
      <c r="CM110" s="51"/>
      <c r="CN110" s="51"/>
      <c r="CO110" s="51"/>
      <c r="CP110" s="51"/>
      <c r="CQ110" s="51"/>
      <c r="CR110" s="54"/>
      <c r="CS110" s="51"/>
      <c r="CT110" s="51"/>
      <c r="CU110" s="51"/>
      <c r="CV110" s="51"/>
      <c r="CW110" s="51"/>
      <c r="CX110" s="51"/>
    </row>
    <row r="111" spans="1:102" ht="12.75" customHeight="1">
      <c r="A111" s="55"/>
      <c r="B111" s="56"/>
      <c r="C111" s="57"/>
      <c r="D111" s="57"/>
      <c r="E111" s="58"/>
      <c r="F111" s="57"/>
      <c r="G111" s="57"/>
      <c r="H111" s="57"/>
      <c r="I111" s="57"/>
      <c r="J111" s="58"/>
      <c r="K111" s="55"/>
      <c r="L111" s="57"/>
      <c r="M111" s="57"/>
      <c r="N111" s="57"/>
      <c r="O111" s="58"/>
      <c r="P111" s="57"/>
      <c r="Q111" s="57"/>
      <c r="R111" s="57"/>
      <c r="S111" s="57"/>
      <c r="T111" s="58"/>
      <c r="U111" s="55"/>
      <c r="V111" s="57"/>
      <c r="W111" s="57"/>
      <c r="X111" s="57"/>
      <c r="Y111" s="58"/>
      <c r="Z111" s="57"/>
      <c r="AA111" s="57"/>
      <c r="AB111" s="57"/>
      <c r="AC111" s="57"/>
      <c r="AD111" s="58"/>
      <c r="AE111" s="55"/>
      <c r="AF111" s="57"/>
      <c r="AG111" s="57"/>
      <c r="AH111" s="57"/>
      <c r="AI111" s="58"/>
      <c r="AJ111" s="57"/>
      <c r="AK111" s="57"/>
      <c r="AL111" s="57"/>
      <c r="AM111" s="57"/>
      <c r="AN111" s="58"/>
      <c r="AO111" s="55"/>
      <c r="AP111" s="57"/>
      <c r="AQ111" s="57"/>
      <c r="AR111" s="57"/>
      <c r="AS111" s="58"/>
      <c r="AT111" s="57"/>
      <c r="AU111" s="57"/>
      <c r="AV111" s="57"/>
      <c r="AW111" s="57"/>
      <c r="AX111" s="58"/>
      <c r="AY111" s="55"/>
      <c r="AZ111" s="57"/>
      <c r="BA111" s="57"/>
      <c r="BB111" s="57"/>
      <c r="BC111" s="58"/>
      <c r="BD111" s="57"/>
      <c r="BE111" s="57"/>
      <c r="BF111" s="57"/>
      <c r="BG111" s="57"/>
      <c r="BH111" s="58"/>
      <c r="BI111" s="55"/>
      <c r="BJ111" s="57"/>
      <c r="BK111" s="57"/>
      <c r="BL111" s="57"/>
      <c r="BM111" s="58"/>
      <c r="BN111" s="57"/>
      <c r="BO111" s="57"/>
      <c r="BP111" s="57"/>
      <c r="BQ111" s="57"/>
      <c r="BR111" s="58"/>
      <c r="BS111" s="55"/>
      <c r="BT111" s="57"/>
      <c r="BU111" s="57"/>
      <c r="BV111" s="57"/>
      <c r="BW111" s="58"/>
      <c r="BX111" s="57"/>
      <c r="BY111" s="57"/>
      <c r="BZ111" s="57"/>
      <c r="CA111" s="57"/>
      <c r="CB111" s="58"/>
      <c r="CC111" s="55"/>
      <c r="CD111" s="57"/>
      <c r="CE111" s="57"/>
      <c r="CF111" s="57"/>
      <c r="CG111" s="58"/>
      <c r="CH111" s="57"/>
      <c r="CI111" s="57"/>
      <c r="CJ111" s="57"/>
      <c r="CK111" s="57"/>
      <c r="CL111" s="58"/>
      <c r="CM111" s="55"/>
      <c r="CN111" s="57"/>
      <c r="CO111" s="57"/>
      <c r="CP111" s="57"/>
      <c r="CQ111" s="58"/>
      <c r="CR111" s="57"/>
      <c r="CS111" s="57"/>
      <c r="CT111" s="57"/>
      <c r="CU111" s="57"/>
      <c r="CV111" s="58"/>
      <c r="CW111" s="59"/>
      <c r="CX111" s="51"/>
    </row>
    <row r="112" spans="1:102" ht="12.75" customHeight="1">
      <c r="A112" s="60"/>
      <c r="B112" s="61"/>
      <c r="C112" s="62"/>
      <c r="D112" s="62"/>
      <c r="E112" s="63"/>
      <c r="F112" s="62"/>
      <c r="G112" s="62"/>
      <c r="H112" s="62"/>
      <c r="I112" s="62"/>
      <c r="J112" s="63"/>
      <c r="K112" s="60"/>
      <c r="L112" s="62"/>
      <c r="M112" s="62"/>
      <c r="N112" s="62"/>
      <c r="O112" s="63"/>
      <c r="P112" s="62"/>
      <c r="Q112" s="62"/>
      <c r="R112" s="62"/>
      <c r="S112" s="62"/>
      <c r="T112" s="63"/>
      <c r="U112" s="60"/>
      <c r="V112" s="62"/>
      <c r="W112" s="62"/>
      <c r="X112" s="62"/>
      <c r="Y112" s="63"/>
      <c r="Z112" s="62"/>
      <c r="AA112" s="62"/>
      <c r="AB112" s="62"/>
      <c r="AC112" s="62"/>
      <c r="AD112" s="63"/>
      <c r="AE112" s="60"/>
      <c r="AF112" s="62"/>
      <c r="AG112" s="62"/>
      <c r="AH112" s="62"/>
      <c r="AI112" s="63"/>
      <c r="AJ112" s="62"/>
      <c r="AK112" s="62"/>
      <c r="AL112" s="62"/>
      <c r="AM112" s="62"/>
      <c r="AN112" s="63"/>
      <c r="AO112" s="60"/>
      <c r="AP112" s="62"/>
      <c r="AQ112" s="62"/>
      <c r="AR112" s="62"/>
      <c r="AS112" s="63"/>
      <c r="AT112" s="62"/>
      <c r="AU112" s="62"/>
      <c r="AV112" s="62"/>
      <c r="AW112" s="62"/>
      <c r="AX112" s="63"/>
      <c r="AY112" s="60"/>
      <c r="AZ112" s="62"/>
      <c r="BA112" s="62"/>
      <c r="BB112" s="62"/>
      <c r="BC112" s="63"/>
      <c r="BD112" s="62"/>
      <c r="BE112" s="62"/>
      <c r="BF112" s="62"/>
      <c r="BG112" s="62"/>
      <c r="BH112" s="63"/>
      <c r="BI112" s="60"/>
      <c r="BJ112" s="62"/>
      <c r="BK112" s="62"/>
      <c r="BL112" s="62"/>
      <c r="BM112" s="63"/>
      <c r="BN112" s="62"/>
      <c r="BO112" s="62"/>
      <c r="BP112" s="62"/>
      <c r="BQ112" s="62"/>
      <c r="BR112" s="63"/>
      <c r="BS112" s="60"/>
      <c r="BT112" s="62"/>
      <c r="BU112" s="62"/>
      <c r="BV112" s="62"/>
      <c r="BW112" s="63"/>
      <c r="BX112" s="62"/>
      <c r="BY112" s="62"/>
      <c r="BZ112" s="62"/>
      <c r="CA112" s="62"/>
      <c r="CB112" s="63"/>
      <c r="CC112" s="60"/>
      <c r="CD112" s="62"/>
      <c r="CE112" s="62"/>
      <c r="CF112" s="62"/>
      <c r="CG112" s="63"/>
      <c r="CH112" s="62"/>
      <c r="CI112" s="62"/>
      <c r="CJ112" s="62"/>
      <c r="CK112" s="62"/>
      <c r="CL112" s="63"/>
      <c r="CM112" s="60"/>
      <c r="CN112" s="62"/>
      <c r="CO112" s="62"/>
      <c r="CP112" s="62"/>
      <c r="CQ112" s="63"/>
      <c r="CR112" s="62"/>
      <c r="CS112" s="62"/>
      <c r="CT112" s="62"/>
      <c r="CU112" s="62"/>
      <c r="CV112" s="63"/>
      <c r="CW112" s="59"/>
      <c r="CX112" s="51"/>
    </row>
    <row r="113" spans="1:102" ht="4.5" customHeight="1">
      <c r="A113" s="51"/>
      <c r="B113" s="51"/>
      <c r="C113" s="51"/>
      <c r="D113" s="51"/>
      <c r="E113" s="51"/>
      <c r="F113" s="54"/>
      <c r="G113" s="51"/>
      <c r="H113" s="51"/>
      <c r="I113" s="51"/>
      <c r="J113" s="51"/>
      <c r="K113" s="51"/>
      <c r="L113" s="51"/>
      <c r="M113" s="51"/>
      <c r="N113" s="51"/>
      <c r="O113" s="51"/>
      <c r="P113" s="54"/>
      <c r="Q113" s="51"/>
      <c r="R113" s="51"/>
      <c r="S113" s="51"/>
      <c r="T113" s="51"/>
      <c r="U113" s="51"/>
      <c r="V113" s="51"/>
      <c r="W113" s="51"/>
      <c r="X113" s="51"/>
      <c r="Y113" s="51"/>
      <c r="Z113" s="54"/>
      <c r="AA113" s="51"/>
      <c r="AB113" s="51"/>
      <c r="AC113" s="51"/>
      <c r="AD113" s="51"/>
      <c r="AE113" s="51"/>
      <c r="AF113" s="51"/>
      <c r="AG113" s="51"/>
      <c r="AH113" s="51"/>
      <c r="AI113" s="51"/>
      <c r="AJ113" s="54"/>
      <c r="AK113" s="51"/>
      <c r="AL113" s="51"/>
      <c r="AM113" s="51"/>
      <c r="AN113" s="51"/>
      <c r="AO113" s="51"/>
      <c r="AP113" s="51"/>
      <c r="AQ113" s="51"/>
      <c r="AR113" s="51"/>
      <c r="AS113" s="51"/>
      <c r="AT113" s="54"/>
      <c r="AU113" s="51"/>
      <c r="AV113" s="51"/>
      <c r="AW113" s="51"/>
      <c r="AX113" s="51"/>
      <c r="AY113" s="51"/>
      <c r="AZ113" s="51"/>
      <c r="BA113" s="51"/>
      <c r="BB113" s="51"/>
      <c r="BC113" s="51"/>
      <c r="BD113" s="54"/>
      <c r="BE113" s="51"/>
      <c r="BF113" s="51"/>
      <c r="BG113" s="51"/>
      <c r="BH113" s="51"/>
      <c r="BI113" s="51"/>
      <c r="BJ113" s="51"/>
      <c r="BK113" s="51"/>
      <c r="BL113" s="51"/>
      <c r="BM113" s="51"/>
      <c r="BN113" s="54"/>
      <c r="BO113" s="51"/>
      <c r="BP113" s="51"/>
      <c r="BQ113" s="51"/>
      <c r="BR113" s="51"/>
      <c r="BS113" s="51"/>
      <c r="BT113" s="51"/>
      <c r="BU113" s="51"/>
      <c r="BV113" s="51"/>
      <c r="BW113" s="51"/>
      <c r="BX113" s="54"/>
      <c r="BY113" s="51"/>
      <c r="BZ113" s="51"/>
      <c r="CA113" s="51"/>
      <c r="CB113" s="51"/>
      <c r="CC113" s="51"/>
      <c r="CD113" s="51"/>
      <c r="CE113" s="51"/>
      <c r="CF113" s="51"/>
      <c r="CG113" s="51"/>
      <c r="CH113" s="54"/>
      <c r="CI113" s="51"/>
      <c r="CJ113" s="51"/>
      <c r="CK113" s="51"/>
      <c r="CL113" s="51"/>
      <c r="CM113" s="51"/>
      <c r="CN113" s="51"/>
      <c r="CO113" s="51"/>
      <c r="CP113" s="51"/>
      <c r="CQ113" s="51"/>
      <c r="CR113" s="54"/>
      <c r="CS113" s="51"/>
      <c r="CT113" s="51"/>
      <c r="CU113" s="51"/>
      <c r="CV113" s="51"/>
      <c r="CW113" s="51"/>
      <c r="CX113" s="51"/>
    </row>
    <row r="114" spans="1:102" ht="12.7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</row>
    <row r="115" spans="1:102" ht="12.7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103">
        <f t="shared" ref="J115:BI116" ca="1" si="17">J57</f>
        <v>10.992000000000001</v>
      </c>
      <c r="K115" s="104">
        <f t="shared" si="17"/>
        <v>0</v>
      </c>
      <c r="L115" s="104">
        <f t="shared" si="17"/>
        <v>0</v>
      </c>
      <c r="M115" s="104">
        <f t="shared" si="17"/>
        <v>0</v>
      </c>
      <c r="N115" s="104">
        <f t="shared" si="17"/>
        <v>0</v>
      </c>
      <c r="O115" s="105">
        <f t="shared" si="17"/>
        <v>0</v>
      </c>
      <c r="P115" s="51"/>
      <c r="Q115" s="103">
        <f t="shared" ca="1" si="17"/>
        <v>10.999000000000001</v>
      </c>
      <c r="R115" s="104">
        <f t="shared" si="17"/>
        <v>0</v>
      </c>
      <c r="S115" s="104">
        <f t="shared" si="17"/>
        <v>0</v>
      </c>
      <c r="T115" s="104">
        <f t="shared" si="17"/>
        <v>0</v>
      </c>
      <c r="U115" s="104">
        <f t="shared" si="17"/>
        <v>0</v>
      </c>
      <c r="V115" s="105">
        <f t="shared" si="17"/>
        <v>0</v>
      </c>
      <c r="W115" s="51"/>
      <c r="X115" s="51"/>
      <c r="Y115" s="51"/>
      <c r="Z115" s="51"/>
      <c r="AA115" s="51"/>
      <c r="AB115" s="103">
        <f t="shared" ca="1" si="17"/>
        <v>11.01</v>
      </c>
      <c r="AC115" s="104">
        <f t="shared" si="17"/>
        <v>0</v>
      </c>
      <c r="AD115" s="104">
        <f t="shared" si="17"/>
        <v>0</v>
      </c>
      <c r="AE115" s="104">
        <f t="shared" si="17"/>
        <v>0</v>
      </c>
      <c r="AF115" s="104">
        <f t="shared" si="17"/>
        <v>0</v>
      </c>
      <c r="AG115" s="105">
        <f t="shared" si="17"/>
        <v>0</v>
      </c>
      <c r="AH115" s="51"/>
      <c r="AI115" s="51"/>
      <c r="AJ115" s="51"/>
      <c r="AK115" s="103">
        <f t="shared" ca="1" si="17"/>
        <v>11.019</v>
      </c>
      <c r="AL115" s="104">
        <f t="shared" si="17"/>
        <v>0</v>
      </c>
      <c r="AM115" s="104">
        <f t="shared" si="17"/>
        <v>0</v>
      </c>
      <c r="AN115" s="104">
        <f t="shared" si="17"/>
        <v>0</v>
      </c>
      <c r="AO115" s="104">
        <f t="shared" si="17"/>
        <v>0</v>
      </c>
      <c r="AP115" s="105">
        <f t="shared" si="17"/>
        <v>0</v>
      </c>
      <c r="AQ115" s="51"/>
      <c r="AR115" s="51"/>
      <c r="AS115" s="51"/>
      <c r="AT115" s="103">
        <f t="shared" ca="1" si="17"/>
        <v>11.027999999999999</v>
      </c>
      <c r="AU115" s="104">
        <f t="shared" si="17"/>
        <v>0</v>
      </c>
      <c r="AV115" s="104">
        <f t="shared" si="17"/>
        <v>0</v>
      </c>
      <c r="AW115" s="104">
        <f t="shared" si="17"/>
        <v>0</v>
      </c>
      <c r="AX115" s="104">
        <f t="shared" si="17"/>
        <v>0</v>
      </c>
      <c r="AY115" s="105">
        <f t="shared" si="17"/>
        <v>0</v>
      </c>
      <c r="AZ115" s="51"/>
      <c r="BA115" s="51"/>
      <c r="BB115" s="51"/>
      <c r="BC115" s="51"/>
      <c r="BD115" s="103">
        <f t="shared" ca="1" si="17"/>
        <v>11.037999999999998</v>
      </c>
      <c r="BE115" s="104">
        <f t="shared" si="17"/>
        <v>0</v>
      </c>
      <c r="BF115" s="104">
        <f t="shared" si="17"/>
        <v>0</v>
      </c>
      <c r="BG115" s="104">
        <f t="shared" si="17"/>
        <v>0</v>
      </c>
      <c r="BH115" s="104">
        <f t="shared" si="17"/>
        <v>0</v>
      </c>
      <c r="BI115" s="105">
        <f t="shared" si="17"/>
        <v>0</v>
      </c>
      <c r="BJ115" s="51"/>
      <c r="BK115" s="51"/>
      <c r="BL115" s="51"/>
      <c r="BM115" s="103">
        <f t="shared" ref="BM115:CV116" ca="1" si="18">BM57</f>
        <v>11.046999999999999</v>
      </c>
      <c r="BN115" s="104">
        <f t="shared" si="18"/>
        <v>0</v>
      </c>
      <c r="BO115" s="104">
        <f t="shared" si="18"/>
        <v>0</v>
      </c>
      <c r="BP115" s="104">
        <f t="shared" si="18"/>
        <v>0</v>
      </c>
      <c r="BQ115" s="104">
        <f t="shared" si="18"/>
        <v>0</v>
      </c>
      <c r="BR115" s="105">
        <f t="shared" si="18"/>
        <v>0</v>
      </c>
      <c r="BS115" s="51"/>
      <c r="BT115" s="103">
        <f t="shared" ca="1" si="18"/>
        <v>11.053999999999998</v>
      </c>
      <c r="BU115" s="104">
        <f t="shared" si="18"/>
        <v>0</v>
      </c>
      <c r="BV115" s="104">
        <f t="shared" si="18"/>
        <v>0</v>
      </c>
      <c r="BW115" s="104">
        <f t="shared" si="18"/>
        <v>0</v>
      </c>
      <c r="BX115" s="104">
        <f t="shared" si="18"/>
        <v>0</v>
      </c>
      <c r="BY115" s="105">
        <f t="shared" si="18"/>
        <v>0</v>
      </c>
      <c r="BZ115" s="51"/>
      <c r="CA115" s="51"/>
      <c r="CB115" s="51"/>
      <c r="CC115" s="51"/>
      <c r="CD115" s="51"/>
      <c r="CE115" s="51"/>
      <c r="CF115" s="103">
        <f t="shared" ca="1" si="18"/>
        <v>11.066000000000001</v>
      </c>
      <c r="CG115" s="104">
        <f t="shared" si="18"/>
        <v>0</v>
      </c>
      <c r="CH115" s="104">
        <f t="shared" si="18"/>
        <v>0</v>
      </c>
      <c r="CI115" s="104">
        <f t="shared" si="18"/>
        <v>0</v>
      </c>
      <c r="CJ115" s="104">
        <f t="shared" si="18"/>
        <v>0</v>
      </c>
      <c r="CK115" s="105">
        <f t="shared" si="18"/>
        <v>0</v>
      </c>
      <c r="CL115" s="51"/>
      <c r="CM115" s="51"/>
      <c r="CN115" s="51"/>
      <c r="CO115" s="51"/>
      <c r="CP115" s="51"/>
      <c r="CQ115" s="103">
        <f t="shared" ca="1" si="18"/>
        <v>11.077</v>
      </c>
      <c r="CR115" s="104">
        <f t="shared" si="18"/>
        <v>0</v>
      </c>
      <c r="CS115" s="104">
        <f t="shared" si="18"/>
        <v>0</v>
      </c>
      <c r="CT115" s="104">
        <f t="shared" si="18"/>
        <v>0</v>
      </c>
      <c r="CU115" s="104">
        <f t="shared" si="18"/>
        <v>0</v>
      </c>
      <c r="CV115" s="105">
        <f t="shared" si="18"/>
        <v>0</v>
      </c>
      <c r="CW115" s="51"/>
      <c r="CX115" s="51"/>
    </row>
    <row r="116" spans="1:102" ht="12.7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106">
        <f t="shared" si="17"/>
        <v>0</v>
      </c>
      <c r="K116" s="107">
        <f t="shared" si="17"/>
        <v>0</v>
      </c>
      <c r="L116" s="107">
        <f t="shared" si="17"/>
        <v>0</v>
      </c>
      <c r="M116" s="107">
        <f t="shared" si="17"/>
        <v>0</v>
      </c>
      <c r="N116" s="107">
        <f t="shared" si="17"/>
        <v>0</v>
      </c>
      <c r="O116" s="108">
        <f t="shared" si="17"/>
        <v>0</v>
      </c>
      <c r="P116" s="51"/>
      <c r="Q116" s="106">
        <f t="shared" si="17"/>
        <v>0</v>
      </c>
      <c r="R116" s="107">
        <f t="shared" si="17"/>
        <v>0</v>
      </c>
      <c r="S116" s="107">
        <f t="shared" si="17"/>
        <v>0</v>
      </c>
      <c r="T116" s="107">
        <f t="shared" si="17"/>
        <v>0</v>
      </c>
      <c r="U116" s="107">
        <f t="shared" si="17"/>
        <v>0</v>
      </c>
      <c r="V116" s="108">
        <f t="shared" si="17"/>
        <v>0</v>
      </c>
      <c r="W116" s="51"/>
      <c r="X116" s="51"/>
      <c r="Y116" s="51"/>
      <c r="Z116" s="51"/>
      <c r="AA116" s="51"/>
      <c r="AB116" s="106">
        <f t="shared" si="17"/>
        <v>0</v>
      </c>
      <c r="AC116" s="107">
        <f t="shared" si="17"/>
        <v>0</v>
      </c>
      <c r="AD116" s="107">
        <f t="shared" si="17"/>
        <v>0</v>
      </c>
      <c r="AE116" s="107">
        <f t="shared" si="17"/>
        <v>0</v>
      </c>
      <c r="AF116" s="107">
        <f t="shared" si="17"/>
        <v>0</v>
      </c>
      <c r="AG116" s="108">
        <f t="shared" si="17"/>
        <v>0</v>
      </c>
      <c r="AH116" s="51"/>
      <c r="AI116" s="51"/>
      <c r="AJ116" s="51"/>
      <c r="AK116" s="106">
        <f t="shared" si="17"/>
        <v>0</v>
      </c>
      <c r="AL116" s="107">
        <f t="shared" si="17"/>
        <v>0</v>
      </c>
      <c r="AM116" s="107">
        <f t="shared" si="17"/>
        <v>0</v>
      </c>
      <c r="AN116" s="107">
        <f t="shared" si="17"/>
        <v>0</v>
      </c>
      <c r="AO116" s="107">
        <f t="shared" si="17"/>
        <v>0</v>
      </c>
      <c r="AP116" s="108">
        <f t="shared" si="17"/>
        <v>0</v>
      </c>
      <c r="AQ116" s="51"/>
      <c r="AR116" s="51"/>
      <c r="AS116" s="51"/>
      <c r="AT116" s="106">
        <f t="shared" si="17"/>
        <v>0</v>
      </c>
      <c r="AU116" s="107">
        <f t="shared" si="17"/>
        <v>0</v>
      </c>
      <c r="AV116" s="107">
        <f t="shared" si="17"/>
        <v>0</v>
      </c>
      <c r="AW116" s="107">
        <f t="shared" si="17"/>
        <v>0</v>
      </c>
      <c r="AX116" s="107">
        <f t="shared" si="17"/>
        <v>0</v>
      </c>
      <c r="AY116" s="108">
        <f t="shared" si="17"/>
        <v>0</v>
      </c>
      <c r="AZ116" s="51"/>
      <c r="BA116" s="51"/>
      <c r="BB116" s="51"/>
      <c r="BC116" s="51"/>
      <c r="BD116" s="106">
        <f t="shared" si="17"/>
        <v>0</v>
      </c>
      <c r="BE116" s="107">
        <f t="shared" si="17"/>
        <v>0</v>
      </c>
      <c r="BF116" s="107">
        <f t="shared" si="17"/>
        <v>0</v>
      </c>
      <c r="BG116" s="107">
        <f t="shared" si="17"/>
        <v>0</v>
      </c>
      <c r="BH116" s="107">
        <f t="shared" si="17"/>
        <v>0</v>
      </c>
      <c r="BI116" s="108">
        <f t="shared" si="17"/>
        <v>0</v>
      </c>
      <c r="BJ116" s="51"/>
      <c r="BK116" s="51"/>
      <c r="BL116" s="51"/>
      <c r="BM116" s="106">
        <f t="shared" si="18"/>
        <v>0</v>
      </c>
      <c r="BN116" s="107">
        <f t="shared" si="18"/>
        <v>0</v>
      </c>
      <c r="BO116" s="107">
        <f t="shared" si="18"/>
        <v>0</v>
      </c>
      <c r="BP116" s="107">
        <f t="shared" si="18"/>
        <v>0</v>
      </c>
      <c r="BQ116" s="107">
        <f t="shared" si="18"/>
        <v>0</v>
      </c>
      <c r="BR116" s="108">
        <f t="shared" si="18"/>
        <v>0</v>
      </c>
      <c r="BS116" s="51"/>
      <c r="BT116" s="106">
        <f t="shared" si="18"/>
        <v>0</v>
      </c>
      <c r="BU116" s="107">
        <f t="shared" si="18"/>
        <v>0</v>
      </c>
      <c r="BV116" s="107">
        <f t="shared" si="18"/>
        <v>0</v>
      </c>
      <c r="BW116" s="107">
        <f t="shared" si="18"/>
        <v>0</v>
      </c>
      <c r="BX116" s="107">
        <f t="shared" si="18"/>
        <v>0</v>
      </c>
      <c r="BY116" s="108">
        <f t="shared" si="18"/>
        <v>0</v>
      </c>
      <c r="BZ116" s="51"/>
      <c r="CA116" s="51"/>
      <c r="CB116" s="51"/>
      <c r="CC116" s="51"/>
      <c r="CD116" s="51"/>
      <c r="CE116" s="51"/>
      <c r="CF116" s="106">
        <f t="shared" si="18"/>
        <v>0</v>
      </c>
      <c r="CG116" s="107">
        <f t="shared" si="18"/>
        <v>0</v>
      </c>
      <c r="CH116" s="107">
        <f t="shared" si="18"/>
        <v>0</v>
      </c>
      <c r="CI116" s="107">
        <f t="shared" si="18"/>
        <v>0</v>
      </c>
      <c r="CJ116" s="107">
        <f t="shared" si="18"/>
        <v>0</v>
      </c>
      <c r="CK116" s="108">
        <f t="shared" si="18"/>
        <v>0</v>
      </c>
      <c r="CL116" s="51"/>
      <c r="CM116" s="51"/>
      <c r="CN116" s="51"/>
      <c r="CO116" s="51"/>
      <c r="CP116" s="51"/>
      <c r="CQ116" s="106">
        <f t="shared" si="18"/>
        <v>0</v>
      </c>
      <c r="CR116" s="107">
        <f t="shared" si="18"/>
        <v>0</v>
      </c>
      <c r="CS116" s="107">
        <f t="shared" si="18"/>
        <v>0</v>
      </c>
      <c r="CT116" s="107">
        <f t="shared" si="18"/>
        <v>0</v>
      </c>
      <c r="CU116" s="107">
        <f t="shared" si="18"/>
        <v>0</v>
      </c>
      <c r="CV116" s="108">
        <f t="shared" si="18"/>
        <v>0</v>
      </c>
      <c r="CW116" s="51"/>
      <c r="CX116" s="51"/>
    </row>
  </sheetData>
  <sheetProtection password="CEE5" sheet="1" objects="1" scenarios="1"/>
  <mergeCells count="161">
    <mergeCell ref="DC1:DN1"/>
    <mergeCell ref="DO1:DQ1"/>
    <mergeCell ref="Q2:X2"/>
    <mergeCell ref="AA2:AH2"/>
    <mergeCell ref="DC2:DN2"/>
    <mergeCell ref="DO2:DQ2"/>
    <mergeCell ref="B9:G10"/>
    <mergeCell ref="M9:R10"/>
    <mergeCell ref="V9:AA10"/>
    <mergeCell ref="AE9:AJ10"/>
    <mergeCell ref="AO9:AT10"/>
    <mergeCell ref="AX9:BC10"/>
    <mergeCell ref="DT2:DU2"/>
    <mergeCell ref="DV2:DW2"/>
    <mergeCell ref="DT3:DU3"/>
    <mergeCell ref="DV3:DW3"/>
    <mergeCell ref="CZ5:DW6"/>
    <mergeCell ref="CZ8:DW11"/>
    <mergeCell ref="AK14:AR14"/>
    <mergeCell ref="AU14:BB14"/>
    <mergeCell ref="DC14:DN14"/>
    <mergeCell ref="DO14:DQ14"/>
    <mergeCell ref="DT14:DU14"/>
    <mergeCell ref="DV14:DW14"/>
    <mergeCell ref="BM9:BR10"/>
    <mergeCell ref="BY9:CD10"/>
    <mergeCell ref="CH9:CM10"/>
    <mergeCell ref="CS9:CX10"/>
    <mergeCell ref="DC13:DN13"/>
    <mergeCell ref="DO13:DQ13"/>
    <mergeCell ref="DT15:DU15"/>
    <mergeCell ref="DV15:DW15"/>
    <mergeCell ref="CZ20:DW23"/>
    <mergeCell ref="B21:G22"/>
    <mergeCell ref="I21:N22"/>
    <mergeCell ref="S21:X22"/>
    <mergeCell ref="AB21:AG22"/>
    <mergeCell ref="AK21:AP22"/>
    <mergeCell ref="AU21:AZ22"/>
    <mergeCell ref="BD21:BI22"/>
    <mergeCell ref="BS21:BX22"/>
    <mergeCell ref="CE21:CJ22"/>
    <mergeCell ref="CN21:CS22"/>
    <mergeCell ref="DC25:DN25"/>
    <mergeCell ref="DO25:DQ25"/>
    <mergeCell ref="BO26:BV26"/>
    <mergeCell ref="BY26:CF26"/>
    <mergeCell ref="DC26:DN26"/>
    <mergeCell ref="DO26:DQ26"/>
    <mergeCell ref="DT26:DU26"/>
    <mergeCell ref="DV26:DW26"/>
    <mergeCell ref="DT27:DU27"/>
    <mergeCell ref="DV27:DW27"/>
    <mergeCell ref="C33:H34"/>
    <mergeCell ref="J33:O34"/>
    <mergeCell ref="U33:Z34"/>
    <mergeCell ref="AD33:AI34"/>
    <mergeCell ref="AM33:AR34"/>
    <mergeCell ref="AW33:BB34"/>
    <mergeCell ref="AU38:BB38"/>
    <mergeCell ref="BE38:BL38"/>
    <mergeCell ref="DC38:DN38"/>
    <mergeCell ref="DO38:DQ38"/>
    <mergeCell ref="DT38:DU38"/>
    <mergeCell ref="DV38:DW38"/>
    <mergeCell ref="BF33:BK34"/>
    <mergeCell ref="BU33:BZ34"/>
    <mergeCell ref="CG33:CL34"/>
    <mergeCell ref="CP33:CU34"/>
    <mergeCell ref="DC37:DN37"/>
    <mergeCell ref="DO37:DQ37"/>
    <mergeCell ref="DV39:DW39"/>
    <mergeCell ref="D45:I46"/>
    <mergeCell ref="K45:P46"/>
    <mergeCell ref="V45:AA46"/>
    <mergeCell ref="AE45:AJ46"/>
    <mergeCell ref="AN45:AS46"/>
    <mergeCell ref="AX45:BC46"/>
    <mergeCell ref="BG45:BL46"/>
    <mergeCell ref="BV45:CA46"/>
    <mergeCell ref="CH45:CM46"/>
    <mergeCell ref="CS45:CX46"/>
    <mergeCell ref="DC49:DN49"/>
    <mergeCell ref="DO49:DQ49"/>
    <mergeCell ref="Q50:X50"/>
    <mergeCell ref="AA50:AH50"/>
    <mergeCell ref="DC50:DN50"/>
    <mergeCell ref="DO50:DQ50"/>
    <mergeCell ref="DT39:DU39"/>
    <mergeCell ref="B67:G68"/>
    <mergeCell ref="M67:R68"/>
    <mergeCell ref="V67:AA68"/>
    <mergeCell ref="AE67:AJ68"/>
    <mergeCell ref="AO67:AT68"/>
    <mergeCell ref="AX67:BC68"/>
    <mergeCell ref="DV50:DW50"/>
    <mergeCell ref="DV51:DW51"/>
    <mergeCell ref="J57:O58"/>
    <mergeCell ref="Q57:V58"/>
    <mergeCell ref="AB57:AG58"/>
    <mergeCell ref="AK57:AP58"/>
    <mergeCell ref="AT57:AY58"/>
    <mergeCell ref="BD57:BI58"/>
    <mergeCell ref="BM57:BR58"/>
    <mergeCell ref="BT57:BY58"/>
    <mergeCell ref="BM67:BR68"/>
    <mergeCell ref="BY67:CD68"/>
    <mergeCell ref="CH67:CM68"/>
    <mergeCell ref="CS67:CX68"/>
    <mergeCell ref="AK72:AR72"/>
    <mergeCell ref="AU72:BB72"/>
    <mergeCell ref="CF57:CK58"/>
    <mergeCell ref="CQ57:CV58"/>
    <mergeCell ref="Q60:X60"/>
    <mergeCell ref="AA60:AH60"/>
    <mergeCell ref="BD79:BI80"/>
    <mergeCell ref="BS79:BX80"/>
    <mergeCell ref="CE79:CJ80"/>
    <mergeCell ref="CN79:CS80"/>
    <mergeCell ref="BO84:BV84"/>
    <mergeCell ref="BY84:CF84"/>
    <mergeCell ref="B79:G80"/>
    <mergeCell ref="I79:N80"/>
    <mergeCell ref="S79:X80"/>
    <mergeCell ref="AB79:AG80"/>
    <mergeCell ref="AK79:AP80"/>
    <mergeCell ref="AU79:AZ80"/>
    <mergeCell ref="BF91:BK92"/>
    <mergeCell ref="BU91:BZ92"/>
    <mergeCell ref="CG91:CL92"/>
    <mergeCell ref="CP91:CU92"/>
    <mergeCell ref="AU96:BB96"/>
    <mergeCell ref="BE96:BL96"/>
    <mergeCell ref="C91:H92"/>
    <mergeCell ref="J91:O92"/>
    <mergeCell ref="U91:Z92"/>
    <mergeCell ref="AD91:AI92"/>
    <mergeCell ref="AM91:AR92"/>
    <mergeCell ref="AW91:BB92"/>
    <mergeCell ref="BG103:BL104"/>
    <mergeCell ref="BV103:CA104"/>
    <mergeCell ref="CH103:CM104"/>
    <mergeCell ref="CS103:CX104"/>
    <mergeCell ref="Q108:X108"/>
    <mergeCell ref="AA108:AH108"/>
    <mergeCell ref="D103:I104"/>
    <mergeCell ref="K103:P104"/>
    <mergeCell ref="V103:AA104"/>
    <mergeCell ref="AE103:AJ104"/>
    <mergeCell ref="AN103:AS104"/>
    <mergeCell ref="AX103:BC104"/>
    <mergeCell ref="BM115:BR116"/>
    <mergeCell ref="BT115:BY116"/>
    <mergeCell ref="CF115:CK116"/>
    <mergeCell ref="CQ115:CV116"/>
    <mergeCell ref="J115:O116"/>
    <mergeCell ref="Q115:V116"/>
    <mergeCell ref="AB115:AG116"/>
    <mergeCell ref="AK115:AP116"/>
    <mergeCell ref="AT115:AY116"/>
    <mergeCell ref="BD115:BI11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6" orientation="landscape" horizontalDpi="300" verticalDpi="300" r:id="rId1"/>
  <headerFooter>
    <oddHeader>&amp;C&amp;"Comic Sans MS,Gras"&amp;20Placer des nombres sur une droite numérique</oddHeader>
    <oddFooter>&amp;Lhttp://www.scalpa.info&amp;R&amp;Z&amp;F</oddFooter>
  </headerFooter>
  <rowBreaks count="1" manualBreakCount="1">
    <brk id="58" max="10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12</vt:i4>
      </vt:variant>
    </vt:vector>
  </HeadingPairs>
  <TitlesOfParts>
    <vt:vector size="14" baseType="lpstr">
      <vt:lpstr>Placer des nombres entiers</vt:lpstr>
      <vt:lpstr>Placer des nombres décimaux</vt:lpstr>
      <vt:lpstr>'Placer des nombres décimaux'!liste1</vt:lpstr>
      <vt:lpstr>'Placer des nombres entiers'!liste1</vt:lpstr>
      <vt:lpstr>'Placer des nombres décimaux'!liste1a</vt:lpstr>
      <vt:lpstr>liste1a</vt:lpstr>
      <vt:lpstr>'Placer des nombres décimaux'!liste1b</vt:lpstr>
      <vt:lpstr>liste1b</vt:lpstr>
      <vt:lpstr>'Placer des nombres décimaux'!liste1c</vt:lpstr>
      <vt:lpstr>liste1c</vt:lpstr>
      <vt:lpstr>'Placer des nombres décimaux'!liste2</vt:lpstr>
      <vt:lpstr>'Placer des nombres entiers'!liste2</vt:lpstr>
      <vt:lpstr>'Placer des nombres décimaux'!Zone_d_impression</vt:lpstr>
      <vt:lpstr>'Placer des nombres entiers'!Zone_d_impression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Placer un nombre sur une droite numérique</dc:title>
  <dc:subject>Numération</dc:subject>
  <dc:creator>SCALPA</dc:creator>
  <dc:description>http://www.scalpa.info</dc:description>
  <cp:lastModifiedBy>Pascal</cp:lastModifiedBy>
  <cp:lastPrinted>2013-12-15T15:02:20Z</cp:lastPrinted>
  <dcterms:created xsi:type="dcterms:W3CDTF">2013-06-13T10:16:31Z</dcterms:created>
  <dcterms:modified xsi:type="dcterms:W3CDTF">2013-12-15T15:02:24Z</dcterms:modified>
  <cp:contentStatus/>
</cp:coreProperties>
</file>